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GearBox Setting" sheetId="1" r:id="rId1"/>
    <sheet name="Copy of Copy of GearBox Setting" sheetId="2" r:id="rId2"/>
  </sheets>
  <definedNames>
    <definedName name="NamedRange1">'GearBox Setting'!$G$2:$M$2</definedName>
    <definedName name="NamedRange2">'GearBox Setting'!$G$5:$G$16</definedName>
    <definedName name="NamedRange3">'GearBox Setting'!$H$5:$H$14</definedName>
    <definedName name="NamedRange4">'GearBox Setting'!$H$5:$H$14</definedName>
    <definedName name="NamedRange5">'GearBox Setting'!$K$7:$K$16</definedName>
    <definedName name="NamedRange6">'GearBox Setting'!$L$5:$M$16</definedName>
  </definedNames>
  <calcPr calcId="145621"/>
</workbook>
</file>

<file path=xl/calcChain.xml><?xml version="1.0" encoding="utf-8"?>
<calcChain xmlns="http://schemas.openxmlformats.org/spreadsheetml/2006/main">
  <c r="C91" i="2" l="1"/>
  <c r="K90" i="2"/>
  <c r="I90" i="2"/>
  <c r="J90" i="2" s="1"/>
  <c r="G90" i="2"/>
  <c r="C90" i="2"/>
  <c r="C89" i="2"/>
  <c r="K88" i="2"/>
  <c r="H88" i="2"/>
  <c r="G88" i="2"/>
  <c r="I88" i="2" s="1"/>
  <c r="J88" i="2" s="1"/>
  <c r="C88" i="2"/>
  <c r="C87" i="2"/>
  <c r="K86" i="2"/>
  <c r="H86" i="2"/>
  <c r="I86" i="2" s="1"/>
  <c r="J86" i="2" s="1"/>
  <c r="L86" i="2" s="1"/>
  <c r="M86" i="2" s="1"/>
  <c r="G86" i="2"/>
  <c r="C86" i="2"/>
  <c r="C85" i="2"/>
  <c r="K84" i="2"/>
  <c r="H84" i="2"/>
  <c r="G84" i="2"/>
  <c r="I84" i="2" s="1"/>
  <c r="J84" i="2" s="1"/>
  <c r="C84" i="2"/>
  <c r="C83" i="2"/>
  <c r="K82" i="2"/>
  <c r="H82" i="2"/>
  <c r="I82" i="2" s="1"/>
  <c r="J82" i="2" s="1"/>
  <c r="L82" i="2" s="1"/>
  <c r="M82" i="2" s="1"/>
  <c r="G82" i="2"/>
  <c r="C82" i="2"/>
  <c r="C81" i="2"/>
  <c r="K80" i="2"/>
  <c r="H80" i="2"/>
  <c r="G80" i="2"/>
  <c r="I80" i="2" s="1"/>
  <c r="J80" i="2" s="1"/>
  <c r="C80" i="2"/>
  <c r="H78" i="2"/>
  <c r="I78" i="2" s="1"/>
  <c r="J78" i="2" s="1"/>
  <c r="L78" i="2" s="1"/>
  <c r="M78" i="2" s="1"/>
  <c r="G78" i="2"/>
  <c r="C74" i="2"/>
  <c r="K73" i="2"/>
  <c r="G73" i="2"/>
  <c r="I73" i="2" s="1"/>
  <c r="J73" i="2" s="1"/>
  <c r="L73" i="2" s="1"/>
  <c r="M73" i="2" s="1"/>
  <c r="C73" i="2"/>
  <c r="C72" i="2"/>
  <c r="K71" i="2"/>
  <c r="H71" i="2"/>
  <c r="I71" i="2" s="1"/>
  <c r="J71" i="2" s="1"/>
  <c r="L71" i="2" s="1"/>
  <c r="M71" i="2" s="1"/>
  <c r="G71" i="2"/>
  <c r="C71" i="2"/>
  <c r="C70" i="2"/>
  <c r="K69" i="2"/>
  <c r="H69" i="2"/>
  <c r="G69" i="2"/>
  <c r="I69" i="2" s="1"/>
  <c r="J69" i="2" s="1"/>
  <c r="C69" i="2"/>
  <c r="C68" i="2"/>
  <c r="K67" i="2"/>
  <c r="H67" i="2"/>
  <c r="I67" i="2" s="1"/>
  <c r="J67" i="2" s="1"/>
  <c r="L67" i="2" s="1"/>
  <c r="M67" i="2" s="1"/>
  <c r="G67" i="2"/>
  <c r="C67" i="2"/>
  <c r="C66" i="2"/>
  <c r="H65" i="2"/>
  <c r="I65" i="2" s="1"/>
  <c r="J65" i="2" s="1"/>
  <c r="L65" i="2" s="1"/>
  <c r="M65" i="2" s="1"/>
  <c r="G65" i="2"/>
  <c r="E61" i="2"/>
  <c r="C61" i="2"/>
  <c r="K60" i="2"/>
  <c r="H60" i="2"/>
  <c r="G60" i="2"/>
  <c r="I60" i="2" s="1"/>
  <c r="J60" i="2" s="1"/>
  <c r="E60" i="2"/>
  <c r="C60" i="2"/>
  <c r="E59" i="2"/>
  <c r="C59" i="2"/>
  <c r="K58" i="2"/>
  <c r="H58" i="2"/>
  <c r="I58" i="2" s="1"/>
  <c r="J58" i="2" s="1"/>
  <c r="L58" i="2" s="1"/>
  <c r="M58" i="2" s="1"/>
  <c r="E58" i="2"/>
  <c r="G58" i="2" s="1"/>
  <c r="C58" i="2"/>
  <c r="E57" i="2"/>
  <c r="C57" i="2"/>
  <c r="K56" i="2"/>
  <c r="H56" i="2"/>
  <c r="G56" i="2"/>
  <c r="I56" i="2" s="1"/>
  <c r="J56" i="2" s="1"/>
  <c r="E56" i="2"/>
  <c r="C56" i="2"/>
  <c r="E55" i="2"/>
  <c r="C55" i="2"/>
  <c r="K54" i="2"/>
  <c r="H54" i="2"/>
  <c r="E54" i="2"/>
  <c r="G54" i="2" s="1"/>
  <c r="C54" i="2"/>
  <c r="E53" i="2"/>
  <c r="C53" i="2"/>
  <c r="K52" i="2"/>
  <c r="H52" i="2"/>
  <c r="G52" i="2"/>
  <c r="I52" i="2" s="1"/>
  <c r="J52" i="2" s="1"/>
  <c r="E52" i="2"/>
  <c r="C52" i="2"/>
  <c r="E51" i="2"/>
  <c r="C51" i="2"/>
  <c r="K50" i="2"/>
  <c r="H50" i="2"/>
  <c r="I50" i="2" s="1"/>
  <c r="J50" i="2" s="1"/>
  <c r="L50" i="2" s="1"/>
  <c r="M50" i="2" s="1"/>
  <c r="E50" i="2"/>
  <c r="G50" i="2" s="1"/>
  <c r="C50" i="2"/>
  <c r="E46" i="2"/>
  <c r="C46" i="2"/>
  <c r="K45" i="2"/>
  <c r="H45" i="2"/>
  <c r="G45" i="2"/>
  <c r="I45" i="2" s="1"/>
  <c r="J45" i="2" s="1"/>
  <c r="E45" i="2"/>
  <c r="C45" i="2"/>
  <c r="E44" i="2"/>
  <c r="C44" i="2"/>
  <c r="K43" i="2"/>
  <c r="H43" i="2"/>
  <c r="E43" i="2"/>
  <c r="G43" i="2" s="1"/>
  <c r="C43" i="2"/>
  <c r="E42" i="2"/>
  <c r="C42" i="2"/>
  <c r="K41" i="2"/>
  <c r="H41" i="2"/>
  <c r="G41" i="2"/>
  <c r="I41" i="2" s="1"/>
  <c r="J41" i="2" s="1"/>
  <c r="E41" i="2"/>
  <c r="C41" i="2"/>
  <c r="E40" i="2"/>
  <c r="C40" i="2"/>
  <c r="K39" i="2"/>
  <c r="H39" i="2"/>
  <c r="I39" i="2" s="1"/>
  <c r="J39" i="2" s="1"/>
  <c r="L39" i="2" s="1"/>
  <c r="M39" i="2" s="1"/>
  <c r="E39" i="2"/>
  <c r="G39" i="2" s="1"/>
  <c r="C39" i="2"/>
  <c r="E38" i="2"/>
  <c r="C38" i="2"/>
  <c r="K37" i="2"/>
  <c r="H37" i="2"/>
  <c r="G37" i="2"/>
  <c r="I37" i="2" s="1"/>
  <c r="J37" i="2" s="1"/>
  <c r="E37" i="2"/>
  <c r="C37" i="2"/>
  <c r="E36" i="2"/>
  <c r="C36" i="2"/>
  <c r="K35" i="2"/>
  <c r="H35" i="2"/>
  <c r="E35" i="2"/>
  <c r="G35" i="2" s="1"/>
  <c r="C35" i="2"/>
  <c r="E31" i="2"/>
  <c r="C31" i="2"/>
  <c r="K30" i="2"/>
  <c r="H30" i="2"/>
  <c r="G30" i="2"/>
  <c r="I30" i="2" s="1"/>
  <c r="J30" i="2" s="1"/>
  <c r="E30" i="2"/>
  <c r="C30" i="2"/>
  <c r="E29" i="2"/>
  <c r="C29" i="2"/>
  <c r="K28" i="2"/>
  <c r="H28" i="2"/>
  <c r="I28" i="2" s="1"/>
  <c r="J28" i="2" s="1"/>
  <c r="L28" i="2" s="1"/>
  <c r="M28" i="2" s="1"/>
  <c r="E28" i="2"/>
  <c r="G28" i="2" s="1"/>
  <c r="C28" i="2"/>
  <c r="E27" i="2"/>
  <c r="C27" i="2"/>
  <c r="K26" i="2"/>
  <c r="H26" i="2"/>
  <c r="G26" i="2"/>
  <c r="I26" i="2" s="1"/>
  <c r="J26" i="2" s="1"/>
  <c r="E26" i="2"/>
  <c r="C26" i="2"/>
  <c r="E25" i="2"/>
  <c r="C25" i="2"/>
  <c r="K24" i="2"/>
  <c r="H24" i="2"/>
  <c r="E24" i="2"/>
  <c r="G24" i="2" s="1"/>
  <c r="C24" i="2"/>
  <c r="E23" i="2"/>
  <c r="C23" i="2"/>
  <c r="K22" i="2"/>
  <c r="H22" i="2"/>
  <c r="G22" i="2"/>
  <c r="I22" i="2" s="1"/>
  <c r="E22" i="2"/>
  <c r="C22" i="2"/>
  <c r="E21" i="2"/>
  <c r="C21" i="2"/>
  <c r="K20" i="2"/>
  <c r="H20" i="2"/>
  <c r="I20" i="2" s="1"/>
  <c r="J20" i="2" s="1"/>
  <c r="L20" i="2" s="1"/>
  <c r="M20" i="2" s="1"/>
  <c r="E20" i="2"/>
  <c r="G20" i="2" s="1"/>
  <c r="C20" i="2"/>
  <c r="K15" i="2"/>
  <c r="L15" i="2" s="1"/>
  <c r="M15" i="2" s="1"/>
  <c r="I15" i="2"/>
  <c r="J15" i="2" s="1"/>
  <c r="G15" i="2"/>
  <c r="K13" i="2"/>
  <c r="H13" i="2"/>
  <c r="G13" i="2"/>
  <c r="I13" i="2" s="1"/>
  <c r="J13" i="2" s="1"/>
  <c r="C12" i="2"/>
  <c r="K11" i="2"/>
  <c r="H11" i="2"/>
  <c r="G11" i="2"/>
  <c r="I11" i="2" s="1"/>
  <c r="J11" i="2" s="1"/>
  <c r="C11" i="2"/>
  <c r="C10" i="2"/>
  <c r="K9" i="2"/>
  <c r="J9" i="2"/>
  <c r="L9" i="2" s="1"/>
  <c r="M9" i="2" s="1"/>
  <c r="H9" i="2"/>
  <c r="I9" i="2" s="1"/>
  <c r="G9" i="2"/>
  <c r="C9" i="2"/>
  <c r="K7" i="2"/>
  <c r="J7" i="2"/>
  <c r="L7" i="2" s="1"/>
  <c r="M7" i="2" s="1"/>
  <c r="H7" i="2"/>
  <c r="I7" i="2" s="1"/>
  <c r="G7" i="2"/>
  <c r="C7" i="2"/>
  <c r="L5" i="2"/>
  <c r="M5" i="2" s="1"/>
  <c r="I5" i="2"/>
  <c r="J5" i="2" s="1"/>
  <c r="G5" i="2"/>
  <c r="K90" i="1"/>
  <c r="I90" i="1"/>
  <c r="G90" i="1"/>
  <c r="C90" i="1"/>
  <c r="K88" i="1"/>
  <c r="H88" i="1"/>
  <c r="G88" i="1"/>
  <c r="C88" i="1"/>
  <c r="K86" i="1"/>
  <c r="H86" i="1"/>
  <c r="G86" i="1"/>
  <c r="I86" i="1" s="1"/>
  <c r="J86" i="1" s="1"/>
  <c r="C86" i="1"/>
  <c r="K84" i="1"/>
  <c r="H84" i="1"/>
  <c r="G84" i="1"/>
  <c r="I84" i="1" s="1"/>
  <c r="J84" i="1" s="1"/>
  <c r="C84" i="1"/>
  <c r="K82" i="1"/>
  <c r="H82" i="1"/>
  <c r="G82" i="1"/>
  <c r="I82" i="1" s="1"/>
  <c r="J82" i="1" s="1"/>
  <c r="C82" i="1"/>
  <c r="K80" i="1"/>
  <c r="H80" i="1"/>
  <c r="G80" i="1"/>
  <c r="I80" i="1" s="1"/>
  <c r="J80" i="1" s="1"/>
  <c r="C80" i="1"/>
  <c r="H78" i="1"/>
  <c r="I78" i="1" s="1"/>
  <c r="J78" i="1" s="1"/>
  <c r="L78" i="1" s="1"/>
  <c r="M78" i="1" s="1"/>
  <c r="G78" i="1"/>
  <c r="C74" i="1"/>
  <c r="K73" i="1"/>
  <c r="G73" i="1"/>
  <c r="I73" i="1" s="1"/>
  <c r="J73" i="1" s="1"/>
  <c r="L73" i="1" s="1"/>
  <c r="M73" i="1" s="1"/>
  <c r="C73" i="1"/>
  <c r="C72" i="1"/>
  <c r="K71" i="1"/>
  <c r="H71" i="1"/>
  <c r="I71" i="1" s="1"/>
  <c r="J71" i="1" s="1"/>
  <c r="L71" i="1" s="1"/>
  <c r="M71" i="1" s="1"/>
  <c r="G71" i="1"/>
  <c r="C71" i="1"/>
  <c r="C70" i="1"/>
  <c r="K69" i="1"/>
  <c r="H69" i="1"/>
  <c r="G69" i="1"/>
  <c r="I69" i="1" s="1"/>
  <c r="J69" i="1" s="1"/>
  <c r="C69" i="1"/>
  <c r="C68" i="1"/>
  <c r="L67" i="1"/>
  <c r="M67" i="1" s="1"/>
  <c r="K67" i="1"/>
  <c r="H67" i="1"/>
  <c r="G67" i="1"/>
  <c r="I67" i="1" s="1"/>
  <c r="C67" i="1"/>
  <c r="C66" i="1"/>
  <c r="H65" i="1"/>
  <c r="G65" i="1"/>
  <c r="I65" i="1" s="1"/>
  <c r="J65" i="1" s="1"/>
  <c r="L65" i="1" s="1"/>
  <c r="M65" i="1" s="1"/>
  <c r="E61" i="1"/>
  <c r="C61" i="1"/>
  <c r="K60" i="1"/>
  <c r="H60" i="1"/>
  <c r="E60" i="1"/>
  <c r="G60" i="1" s="1"/>
  <c r="C60" i="1"/>
  <c r="E59" i="1"/>
  <c r="C59" i="1"/>
  <c r="K58" i="1"/>
  <c r="H58" i="1"/>
  <c r="E58" i="1"/>
  <c r="G58" i="1" s="1"/>
  <c r="I58" i="1" s="1"/>
  <c r="C58" i="1"/>
  <c r="E57" i="1"/>
  <c r="C57" i="1"/>
  <c r="K56" i="1"/>
  <c r="H56" i="1"/>
  <c r="E56" i="1"/>
  <c r="G56" i="1" s="1"/>
  <c r="C56" i="1"/>
  <c r="E55" i="1"/>
  <c r="C55" i="1"/>
  <c r="K54" i="1"/>
  <c r="H54" i="1"/>
  <c r="E54" i="1"/>
  <c r="G54" i="1" s="1"/>
  <c r="I54" i="1" s="1"/>
  <c r="C54" i="1"/>
  <c r="E53" i="1"/>
  <c r="C53" i="1"/>
  <c r="K52" i="1"/>
  <c r="H52" i="1"/>
  <c r="E52" i="1"/>
  <c r="G52" i="1" s="1"/>
  <c r="C52" i="1"/>
  <c r="E51" i="1"/>
  <c r="C51" i="1"/>
  <c r="K50" i="1"/>
  <c r="H50" i="1"/>
  <c r="E50" i="1"/>
  <c r="G50" i="1" s="1"/>
  <c r="I50" i="1" s="1"/>
  <c r="C50" i="1"/>
  <c r="E46" i="1"/>
  <c r="C46" i="1"/>
  <c r="K45" i="1"/>
  <c r="H45" i="1"/>
  <c r="E45" i="1"/>
  <c r="G45" i="1" s="1"/>
  <c r="C45" i="1"/>
  <c r="E44" i="1"/>
  <c r="C44" i="1"/>
  <c r="K43" i="1"/>
  <c r="H43" i="1"/>
  <c r="E43" i="1"/>
  <c r="C43" i="1"/>
  <c r="E42" i="1"/>
  <c r="C42" i="1"/>
  <c r="K41" i="1"/>
  <c r="H41" i="1"/>
  <c r="E41" i="1"/>
  <c r="C41" i="1"/>
  <c r="E40" i="1"/>
  <c r="C40" i="1"/>
  <c r="K39" i="1"/>
  <c r="H39" i="1"/>
  <c r="E39" i="1"/>
  <c r="G39" i="1" s="1"/>
  <c r="I39" i="1" s="1"/>
  <c r="C39" i="1"/>
  <c r="E38" i="1"/>
  <c r="C38" i="1"/>
  <c r="K37" i="1"/>
  <c r="H37" i="1"/>
  <c r="E37" i="1"/>
  <c r="G37" i="1" s="1"/>
  <c r="C37" i="1"/>
  <c r="E36" i="1"/>
  <c r="C36" i="1"/>
  <c r="K35" i="1"/>
  <c r="H35" i="1"/>
  <c r="E35" i="1"/>
  <c r="G35" i="1" s="1"/>
  <c r="I35" i="1" s="1"/>
  <c r="C35" i="1"/>
  <c r="E31" i="1"/>
  <c r="C31" i="1"/>
  <c r="K30" i="1"/>
  <c r="H30" i="1"/>
  <c r="E30" i="1"/>
  <c r="G30" i="1" s="1"/>
  <c r="C30" i="1"/>
  <c r="C29" i="1"/>
  <c r="K28" i="1"/>
  <c r="H28" i="1"/>
  <c r="I28" i="1" s="1"/>
  <c r="G28" i="1"/>
  <c r="C28" i="1"/>
  <c r="J28" i="1" s="1"/>
  <c r="L28" i="1" s="1"/>
  <c r="M28" i="1" s="1"/>
  <c r="C27" i="1"/>
  <c r="K26" i="1"/>
  <c r="H26" i="1"/>
  <c r="G26" i="1"/>
  <c r="I26" i="1" s="1"/>
  <c r="C26" i="1"/>
  <c r="E25" i="1"/>
  <c r="C25" i="1"/>
  <c r="K24" i="1"/>
  <c r="H24" i="1"/>
  <c r="E24" i="1"/>
  <c r="G24" i="1" s="1"/>
  <c r="I24" i="1" s="1"/>
  <c r="C24" i="1"/>
  <c r="E23" i="1"/>
  <c r="C23" i="1"/>
  <c r="K22" i="1"/>
  <c r="H22" i="1"/>
  <c r="E22" i="1"/>
  <c r="G22" i="1" s="1"/>
  <c r="C22" i="1"/>
  <c r="E21" i="1"/>
  <c r="C21" i="1"/>
  <c r="K20" i="1"/>
  <c r="H20" i="1"/>
  <c r="E20" i="1"/>
  <c r="G20" i="1" s="1"/>
  <c r="I20" i="1" s="1"/>
  <c r="C20" i="1"/>
  <c r="C16" i="1"/>
  <c r="K15" i="1"/>
  <c r="I15" i="1"/>
  <c r="G15" i="1"/>
  <c r="C15" i="1"/>
  <c r="C14" i="1"/>
  <c r="K13" i="1"/>
  <c r="H13" i="1"/>
  <c r="G13" i="1"/>
  <c r="C13" i="1"/>
  <c r="C12" i="1"/>
  <c r="K11" i="1"/>
  <c r="H11" i="1"/>
  <c r="G11" i="1"/>
  <c r="I11" i="1" s="1"/>
  <c r="C11" i="1"/>
  <c r="C10" i="1"/>
  <c r="K9" i="1"/>
  <c r="H9" i="1"/>
  <c r="G9" i="1"/>
  <c r="C9" i="1"/>
  <c r="C8" i="1"/>
  <c r="K7" i="1"/>
  <c r="H7" i="1"/>
  <c r="G7" i="1"/>
  <c r="I7" i="1" s="1"/>
  <c r="C7" i="1"/>
  <c r="J5" i="1"/>
  <c r="L5" i="1" s="1"/>
  <c r="M5" i="1" s="1"/>
  <c r="G5" i="1"/>
  <c r="G43" i="1" l="1"/>
  <c r="I43" i="1" s="1"/>
  <c r="J43" i="1" s="1"/>
  <c r="L43" i="1" s="1"/>
  <c r="M43" i="1" s="1"/>
  <c r="G41" i="1"/>
  <c r="I41" i="1" s="1"/>
  <c r="J41" i="1" s="1"/>
  <c r="L41" i="1" s="1"/>
  <c r="M41" i="1" s="1"/>
  <c r="I30" i="1"/>
  <c r="I60" i="1"/>
  <c r="I13" i="1"/>
  <c r="J13" i="1" s="1"/>
  <c r="L13" i="1" s="1"/>
  <c r="M13" i="1" s="1"/>
  <c r="I9" i="1"/>
  <c r="I52" i="1"/>
  <c r="J52" i="1" s="1"/>
  <c r="L52" i="1" s="1"/>
  <c r="M52" i="1" s="1"/>
  <c r="J7" i="1"/>
  <c r="L7" i="1" s="1"/>
  <c r="M7" i="1" s="1"/>
  <c r="J11" i="1"/>
  <c r="L11" i="1" s="1"/>
  <c r="M11" i="1" s="1"/>
  <c r="J9" i="1"/>
  <c r="L9" i="1" s="1"/>
  <c r="M9" i="1" s="1"/>
  <c r="J20" i="1"/>
  <c r="L20" i="1" s="1"/>
  <c r="M20" i="1" s="1"/>
  <c r="J39" i="1"/>
  <c r="L39" i="1" s="1"/>
  <c r="M39" i="1" s="1"/>
  <c r="J50" i="1"/>
  <c r="L50" i="1" s="1"/>
  <c r="M50" i="1" s="1"/>
  <c r="J58" i="1"/>
  <c r="L58" i="1" s="1"/>
  <c r="M58" i="1" s="1"/>
  <c r="J15" i="1"/>
  <c r="L15" i="1" s="1"/>
  <c r="M15" i="1" s="1"/>
  <c r="J24" i="1"/>
  <c r="L24" i="1" s="1"/>
  <c r="M24" i="1" s="1"/>
  <c r="J26" i="1"/>
  <c r="L26" i="1" s="1"/>
  <c r="M26" i="1" s="1"/>
  <c r="J30" i="1"/>
  <c r="L30" i="1" s="1"/>
  <c r="M30" i="1" s="1"/>
  <c r="J35" i="1"/>
  <c r="L35" i="1" s="1"/>
  <c r="M35" i="1" s="1"/>
  <c r="J54" i="1"/>
  <c r="L54" i="1" s="1"/>
  <c r="M54" i="1" s="1"/>
  <c r="J60" i="1"/>
  <c r="L60" i="1" s="1"/>
  <c r="M60" i="1" s="1"/>
  <c r="I22" i="1"/>
  <c r="J22" i="1" s="1"/>
  <c r="L22" i="1" s="1"/>
  <c r="M22" i="1" s="1"/>
  <c r="I37" i="1"/>
  <c r="J37" i="1" s="1"/>
  <c r="L37" i="1" s="1"/>
  <c r="M37" i="1" s="1"/>
  <c r="I45" i="1"/>
  <c r="J45" i="1" s="1"/>
  <c r="L45" i="1" s="1"/>
  <c r="M45" i="1" s="1"/>
  <c r="I56" i="1"/>
  <c r="J56" i="1" s="1"/>
  <c r="L56" i="1" s="1"/>
  <c r="M56" i="1" s="1"/>
  <c r="L69" i="1"/>
  <c r="M69" i="1" s="1"/>
  <c r="L80" i="1"/>
  <c r="M80" i="1" s="1"/>
  <c r="L82" i="1"/>
  <c r="M82" i="1" s="1"/>
  <c r="L84" i="1"/>
  <c r="M84" i="1" s="1"/>
  <c r="L86" i="1"/>
  <c r="M86" i="1" s="1"/>
  <c r="I88" i="1"/>
  <c r="J88" i="1" s="1"/>
  <c r="L88" i="1" s="1"/>
  <c r="M88" i="1" s="1"/>
  <c r="J90" i="1"/>
  <c r="I24" i="2"/>
  <c r="J24" i="2" s="1"/>
  <c r="L24" i="2" s="1"/>
  <c r="M24" i="2" s="1"/>
  <c r="L26" i="2"/>
  <c r="M26" i="2" s="1"/>
  <c r="I35" i="2"/>
  <c r="J35" i="2" s="1"/>
  <c r="L35" i="2" s="1"/>
  <c r="M35" i="2" s="1"/>
  <c r="L37" i="2"/>
  <c r="M37" i="2" s="1"/>
  <c r="I43" i="2"/>
  <c r="J43" i="2" s="1"/>
  <c r="L43" i="2" s="1"/>
  <c r="M43" i="2" s="1"/>
  <c r="L45" i="2"/>
  <c r="M45" i="2" s="1"/>
  <c r="I54" i="2"/>
  <c r="J54" i="2" s="1"/>
  <c r="L54" i="2" s="1"/>
  <c r="M54" i="2" s="1"/>
  <c r="L56" i="2"/>
  <c r="M56" i="2" s="1"/>
  <c r="L90" i="2"/>
  <c r="M90" i="2" s="1"/>
  <c r="L90" i="1"/>
  <c r="M90" i="1" s="1"/>
  <c r="L11" i="2"/>
  <c r="M11" i="2" s="1"/>
  <c r="L13" i="2"/>
  <c r="M13" i="2" s="1"/>
  <c r="J22" i="2"/>
  <c r="L22" i="2"/>
  <c r="M22" i="2" s="1"/>
  <c r="L30" i="2"/>
  <c r="M30" i="2" s="1"/>
  <c r="L41" i="2"/>
  <c r="M41" i="2" s="1"/>
  <c r="L52" i="2"/>
  <c r="M52" i="2" s="1"/>
  <c r="L60" i="2"/>
  <c r="M60" i="2" s="1"/>
  <c r="L69" i="2"/>
  <c r="M69" i="2" s="1"/>
  <c r="L80" i="2"/>
  <c r="M80" i="2" s="1"/>
  <c r="L84" i="2"/>
  <c r="M84" i="2" s="1"/>
  <c r="L88" i="2"/>
  <c r="M88" i="2" s="1"/>
</calcChain>
</file>

<file path=xl/sharedStrings.xml><?xml version="1.0" encoding="utf-8"?>
<sst xmlns="http://schemas.openxmlformats.org/spreadsheetml/2006/main" count="415" uniqueCount="46">
  <si>
    <t>6 Gearbox</t>
  </si>
  <si>
    <t>0% - 20% - 40% - 60% - 80% - 100%</t>
  </si>
  <si>
    <t>Please only enter/change the information on the WHITE cell!</t>
  </si>
  <si>
    <t>PART 1: Enter only RED datas</t>
  </si>
  <si>
    <t>PART 2: Enter only RED datas</t>
  </si>
  <si>
    <t>GEARS</t>
  </si>
  <si>
    <t>Definitive 
Final gear</t>
  </si>
  <si>
    <t>Position</t>
  </si>
  <si>
    <t>Ratios
Mini-Maxi</t>
  </si>
  <si>
    <t>% range
On bar</t>
  </si>
  <si>
    <t>New Ratio
to set</t>
  </si>
  <si>
    <t>rpm
engine</t>
  </si>
  <si>
    <t>Out box
RPM</t>
  </si>
  <si>
    <t>Wheel 
RPM</t>
  </si>
  <si>
    <t>Enter Tire
perimeter
by aprox.</t>
  </si>
  <si>
    <t>KmH</t>
  </si>
  <si>
    <t>MPH</t>
  </si>
  <si>
    <t>1st</t>
  </si>
  <si>
    <t>min</t>
  </si>
  <si>
    <t>max</t>
  </si>
  <si>
    <t>2d</t>
  </si>
  <si>
    <t>3rd</t>
  </si>
  <si>
    <t>4th</t>
  </si>
  <si>
    <t>5th</t>
  </si>
  <si>
    <t>6th</t>
  </si>
  <si>
    <t>0% - 25% - 55% - 85% - 100% - 100%</t>
  </si>
  <si>
    <t>/</t>
  </si>
  <si>
    <t>GTR BLAK EDITION</t>
  </si>
  <si>
    <t>PART 1</t>
  </si>
  <si>
    <t>PART 2</t>
  </si>
  <si>
    <t>1.343</t>
  </si>
  <si>
    <t>1.585</t>
  </si>
  <si>
    <t>1.136</t>
  </si>
  <si>
    <t>1.295</t>
  </si>
  <si>
    <t>50% - 60% - 70% - 80% - 90% - 100%</t>
  </si>
  <si>
    <t>FIAT 500</t>
  </si>
  <si>
    <t>All Gears set to 100%</t>
  </si>
  <si>
    <t>5 Gearbox</t>
  </si>
  <si>
    <t>Jaguar XJ13 '66</t>
  </si>
  <si>
    <t>2.777</t>
  </si>
  <si>
    <t>3.341</t>
  </si>
  <si>
    <t>4.569</t>
  </si>
  <si>
    <t>7 Gearbox</t>
  </si>
  <si>
    <t>Pagani Huayra '13</t>
  </si>
  <si>
    <t>7th</t>
  </si>
  <si>
    <t>1,965]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</si>
</sst>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###############"/>
  </numFmts>
  <fonts count="59" x14ac:knownFonts="1">
    <font>
      <sz val="10"/>
      <color rgb="FF000000"/>
      <name val="Arial"/>
    </font>
    <font>
      <b/>
      <sz val="10"/>
      <color rgb="FFFFFFFF"/>
      <name val="Trebuchet MS"/>
    </font>
    <font>
      <b/>
      <sz val="14"/>
      <color rgb="FF000000"/>
      <name val="Trebuchet MS"/>
    </font>
    <font>
      <b/>
      <sz val="14"/>
      <color rgb="FFFFFFFF"/>
      <name val="Calibri"/>
    </font>
    <font>
      <b/>
      <sz val="10"/>
      <color rgb="FF000000"/>
      <name val="Trebuchet MS"/>
    </font>
    <font>
      <b/>
      <sz val="14"/>
      <color rgb="FF000000"/>
      <name val="Trebuchet MS"/>
    </font>
    <font>
      <b/>
      <sz val="14"/>
      <color rgb="FF000000"/>
      <name val="Trebuchet MS"/>
    </font>
    <font>
      <sz val="12"/>
      <color rgb="FF000000"/>
      <name val="Calibri"/>
    </font>
    <font>
      <b/>
      <sz val="10"/>
      <color rgb="FFFFFFFF"/>
      <name val="Trebuchet MS"/>
    </font>
    <font>
      <sz val="12"/>
      <color rgb="FF000000"/>
      <name val="Calibri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4"/>
      <color rgb="FF000000"/>
      <name val="Trebuchet MS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0"/>
      <color rgb="FFFFFFFF"/>
      <name val="Trebuchet MS"/>
    </font>
    <font>
      <b/>
      <sz val="10"/>
      <color rgb="FFFFFFFF"/>
      <name val="Trebuchet MS"/>
    </font>
    <font>
      <b/>
      <sz val="14"/>
      <color rgb="FF000000"/>
      <name val="Trebuchet MS"/>
    </font>
    <font>
      <b/>
      <sz val="10"/>
      <color rgb="FFFFFFFF"/>
      <name val="Trebuchet MS"/>
    </font>
    <font>
      <b/>
      <sz val="11"/>
      <color rgb="FFFF0000"/>
      <name val="Trebuchet MS"/>
    </font>
    <font>
      <b/>
      <sz val="10"/>
      <color rgb="FF000000"/>
      <name val="Trebuchet MS"/>
    </font>
    <font>
      <b/>
      <sz val="14"/>
      <color rgb="FF000000"/>
      <name val="Trebuchet MS"/>
    </font>
    <font>
      <sz val="12"/>
      <color rgb="FF000000"/>
      <name val="Calibri"/>
    </font>
    <font>
      <b/>
      <sz val="14"/>
      <color rgb="FF000000"/>
      <name val="Trebuchet MS"/>
    </font>
    <font>
      <b/>
      <sz val="10"/>
      <color rgb="FF000000"/>
      <name val="Trebuchet MS"/>
    </font>
    <font>
      <b/>
      <sz val="10"/>
      <color rgb="FFFF0000"/>
      <name val="Trebuchet MS"/>
    </font>
    <font>
      <b/>
      <sz val="14"/>
      <color rgb="FFFFFFFF"/>
      <name val="Trebuchet MS"/>
    </font>
    <font>
      <b/>
      <sz val="10"/>
      <color rgb="FFFF0000"/>
      <name val="Trebuchet MS"/>
    </font>
    <font>
      <b/>
      <sz val="14"/>
      <color rgb="FF000000"/>
      <name val="Trebuchet MS"/>
    </font>
    <font>
      <b/>
      <sz val="10"/>
      <color rgb="FF000000"/>
      <name val="Trebuchet MS"/>
    </font>
    <font>
      <b/>
      <i/>
      <sz val="11"/>
      <color rgb="FF000000"/>
      <name val="Trebuchet MS"/>
    </font>
    <font>
      <b/>
      <sz val="14"/>
      <color rgb="FFFFFFFF"/>
      <name val="Trebuchet MS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0"/>
      <color rgb="FF000000"/>
      <name val="Trebuchet MS"/>
    </font>
    <font>
      <sz val="12"/>
      <color rgb="FFFFFFFF"/>
      <name val="Calibri"/>
    </font>
    <font>
      <b/>
      <sz val="10"/>
      <color rgb="FF000000"/>
      <name val="Trebuchet MS"/>
    </font>
    <font>
      <b/>
      <sz val="10"/>
      <color rgb="FFFF0000"/>
      <name val="Trebuchet MS"/>
    </font>
    <font>
      <b/>
      <i/>
      <sz val="10"/>
      <color rgb="FF000000"/>
      <name val="Trebuchet MS"/>
    </font>
    <font>
      <b/>
      <sz val="14"/>
      <color rgb="FF000000"/>
      <name val="Trebuchet MS"/>
    </font>
    <font>
      <sz val="12"/>
      <color rgb="FF000000"/>
      <name val="Calibri"/>
    </font>
    <font>
      <b/>
      <sz val="10"/>
      <color rgb="FFFF0000"/>
      <name val="Trebuchet MS"/>
    </font>
    <font>
      <b/>
      <sz val="11"/>
      <color rgb="FFFF0000"/>
      <name val="Trebuchet MS"/>
    </font>
    <font>
      <b/>
      <sz val="14"/>
      <color rgb="FFFFFFFF"/>
      <name val="Trebuchet MS"/>
    </font>
    <font>
      <b/>
      <sz val="14"/>
      <color rgb="FF000000"/>
      <name val="Trebuchet MS"/>
    </font>
    <font>
      <b/>
      <sz val="10"/>
      <color rgb="FF000000"/>
      <name val="Trebuchet MS"/>
    </font>
    <font>
      <b/>
      <sz val="14"/>
      <color rgb="FF000000"/>
      <name val="Trebuchet MS"/>
    </font>
    <font>
      <sz val="12"/>
      <color rgb="FF000000"/>
      <name val="Calibri"/>
    </font>
    <font>
      <sz val="12"/>
      <color rgb="FF000000"/>
      <name val="Calibri"/>
    </font>
    <font>
      <b/>
      <sz val="14"/>
      <color rgb="FF000000"/>
      <name val="Trebuchet MS"/>
    </font>
    <font>
      <sz val="12"/>
      <color rgb="FFFFFFFF"/>
      <name val="Calibri"/>
    </font>
    <font>
      <b/>
      <sz val="10"/>
      <color rgb="FF000000"/>
      <name val="Trebuchet MS"/>
    </font>
    <font>
      <b/>
      <sz val="10"/>
      <color rgb="FF000000"/>
      <name val="Trebuchet MS"/>
    </font>
    <font>
      <b/>
      <sz val="10"/>
      <color rgb="FFFFFFFF"/>
      <name val="Trebuchet MS"/>
    </font>
    <font>
      <b/>
      <sz val="10"/>
      <color rgb="FF000000"/>
      <name val="Trebuchet MS"/>
    </font>
  </fonts>
  <fills count="55">
    <fill>
      <patternFill patternType="none"/>
    </fill>
    <fill>
      <patternFill patternType="gray125"/>
    </fill>
    <fill>
      <patternFill patternType="solid">
        <fgColor rgb="FF3F3F3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3F3F3F"/>
        <bgColor indexed="64"/>
      </patternFill>
    </fill>
    <fill>
      <patternFill patternType="solid">
        <fgColor rgb="FFC2D69B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10" fontId="8" fillId="9" borderId="9" xfId="0" applyNumberFormat="1" applyFont="1" applyFill="1" applyBorder="1" applyAlignment="1">
      <alignment horizontal="center" wrapText="1"/>
    </xf>
    <xf numFmtId="0" fontId="9" fillId="10" borderId="0" xfId="0" applyFont="1" applyFill="1" applyAlignment="1">
      <alignment wrapText="1"/>
    </xf>
    <xf numFmtId="0" fontId="10" fillId="11" borderId="10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3" fontId="14" fillId="15" borderId="14" xfId="0" applyNumberFormat="1" applyFont="1" applyFill="1" applyBorder="1" applyAlignment="1">
      <alignment horizontal="center" wrapText="1"/>
    </xf>
    <xf numFmtId="3" fontId="16" fillId="17" borderId="16" xfId="0" applyNumberFormat="1" applyFont="1" applyFill="1" applyBorder="1" applyAlignment="1">
      <alignment horizontal="center" wrapText="1"/>
    </xf>
    <xf numFmtId="164" fontId="17" fillId="18" borderId="17" xfId="0" applyNumberFormat="1" applyFont="1" applyFill="1" applyBorder="1" applyAlignment="1">
      <alignment horizontal="center" wrapText="1"/>
    </xf>
    <xf numFmtId="165" fontId="19" fillId="20" borderId="19" xfId="0" applyNumberFormat="1" applyFont="1" applyFill="1" applyBorder="1" applyAlignment="1">
      <alignment horizontal="center" wrapText="1"/>
    </xf>
    <xf numFmtId="0" fontId="20" fillId="21" borderId="20" xfId="0" applyFont="1" applyFill="1" applyBorder="1" applyAlignment="1">
      <alignment horizontal="center" vertical="center" wrapText="1"/>
    </xf>
    <xf numFmtId="3" fontId="21" fillId="22" borderId="21" xfId="0" applyNumberFormat="1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wrapText="1"/>
    </xf>
    <xf numFmtId="0" fontId="25" fillId="0" borderId="0" xfId="0" applyFont="1" applyAlignment="1">
      <alignment wrapText="1"/>
    </xf>
    <xf numFmtId="164" fontId="26" fillId="26" borderId="25" xfId="0" applyNumberFormat="1" applyFont="1" applyFill="1" applyBorder="1" applyAlignment="1">
      <alignment horizontal="center" vertical="center" wrapText="1"/>
    </xf>
    <xf numFmtId="0" fontId="30" fillId="30" borderId="28" xfId="0" applyFont="1" applyFill="1" applyBorder="1" applyAlignment="1">
      <alignment vertical="center" wrapText="1"/>
    </xf>
    <xf numFmtId="0" fontId="33" fillId="33" borderId="31" xfId="0" applyFont="1" applyFill="1" applyBorder="1" applyAlignment="1">
      <alignment horizontal="center" wrapText="1"/>
    </xf>
    <xf numFmtId="164" fontId="34" fillId="34" borderId="32" xfId="0" applyNumberFormat="1" applyFont="1" applyFill="1" applyBorder="1" applyAlignment="1">
      <alignment horizontal="center" vertical="center" wrapText="1"/>
    </xf>
    <xf numFmtId="0" fontId="36" fillId="36" borderId="34" xfId="0" applyFont="1" applyFill="1" applyBorder="1" applyAlignment="1">
      <alignment wrapText="1"/>
    </xf>
    <xf numFmtId="10" fontId="38" fillId="38" borderId="36" xfId="0" applyNumberFormat="1" applyFont="1" applyFill="1" applyBorder="1" applyAlignment="1">
      <alignment horizontal="center" wrapText="1"/>
    </xf>
    <xf numFmtId="0" fontId="39" fillId="39" borderId="0" xfId="0" applyFont="1" applyFill="1" applyAlignment="1">
      <alignment wrapText="1"/>
    </xf>
    <xf numFmtId="164" fontId="40" fillId="40" borderId="37" xfId="0" applyNumberFormat="1" applyFont="1" applyFill="1" applyBorder="1" applyAlignment="1">
      <alignment horizontal="center" wrapText="1"/>
    </xf>
    <xf numFmtId="164" fontId="42" fillId="42" borderId="39" xfId="0" applyNumberFormat="1" applyFont="1" applyFill="1" applyBorder="1" applyAlignment="1">
      <alignment horizontal="center" vertical="center" wrapText="1"/>
    </xf>
    <xf numFmtId="0" fontId="44" fillId="44" borderId="41" xfId="0" applyFont="1" applyFill="1" applyBorder="1" applyAlignment="1">
      <alignment wrapText="1"/>
    </xf>
    <xf numFmtId="0" fontId="45" fillId="0" borderId="42" xfId="0" applyFont="1" applyBorder="1" applyAlignment="1">
      <alignment horizontal="center" vertical="center" wrapText="1"/>
    </xf>
    <xf numFmtId="164" fontId="46" fillId="45" borderId="43" xfId="0" applyNumberFormat="1" applyFont="1" applyFill="1" applyBorder="1" applyAlignment="1">
      <alignment horizontal="center" vertical="center" wrapText="1"/>
    </xf>
    <xf numFmtId="0" fontId="47" fillId="46" borderId="44" xfId="0" applyFont="1" applyFill="1" applyBorder="1" applyAlignment="1">
      <alignment horizontal="left"/>
    </xf>
    <xf numFmtId="0" fontId="49" fillId="48" borderId="0" xfId="0" applyFont="1" applyFill="1" applyAlignment="1">
      <alignment wrapText="1"/>
    </xf>
    <xf numFmtId="0" fontId="51" fillId="0" borderId="0" xfId="0" applyFont="1"/>
    <xf numFmtId="0" fontId="52" fillId="0" borderId="0" xfId="0" applyFont="1" applyAlignment="1">
      <alignment wrapText="1"/>
    </xf>
    <xf numFmtId="165" fontId="55" fillId="52" borderId="49" xfId="0" applyNumberFormat="1" applyFont="1" applyFill="1" applyBorder="1" applyAlignment="1">
      <alignment horizontal="center" wrapText="1"/>
    </xf>
    <xf numFmtId="0" fontId="56" fillId="0" borderId="0" xfId="0" applyFont="1" applyAlignment="1">
      <alignment vertical="center" wrapText="1"/>
    </xf>
    <xf numFmtId="3" fontId="57" fillId="53" borderId="50" xfId="0" applyNumberFormat="1" applyFont="1" applyFill="1" applyBorder="1" applyAlignment="1">
      <alignment horizontal="left"/>
    </xf>
    <xf numFmtId="165" fontId="58" fillId="54" borderId="51" xfId="0" applyNumberFormat="1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9" fontId="37" fillId="37" borderId="35" xfId="0" applyNumberFormat="1" applyFont="1" applyFill="1" applyBorder="1" applyAlignment="1">
      <alignment horizontal="center" vertical="center" wrapText="1"/>
    </xf>
    <xf numFmtId="164" fontId="31" fillId="31" borderId="29" xfId="0" applyNumberFormat="1" applyFont="1" applyFill="1" applyBorder="1" applyAlignment="1">
      <alignment horizontal="center" vertical="center" wrapText="1"/>
    </xf>
    <xf numFmtId="3" fontId="28" fillId="28" borderId="26" xfId="0" applyNumberFormat="1" applyFont="1" applyFill="1" applyBorder="1" applyAlignment="1">
      <alignment horizontal="center" vertical="center" wrapText="1"/>
    </xf>
    <xf numFmtId="3" fontId="35" fillId="35" borderId="33" xfId="0" applyNumberFormat="1" applyFont="1" applyFill="1" applyBorder="1" applyAlignment="1">
      <alignment horizontal="center" vertical="center" wrapText="1"/>
    </xf>
    <xf numFmtId="164" fontId="11" fillId="12" borderId="1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5" fontId="15" fillId="16" borderId="15" xfId="0" applyNumberFormat="1" applyFont="1" applyFill="1" applyBorder="1" applyAlignment="1">
      <alignment horizontal="center" vertical="center" wrapText="1"/>
    </xf>
    <xf numFmtId="0" fontId="47" fillId="46" borderId="44" xfId="0" applyFont="1" applyFill="1" applyBorder="1" applyAlignment="1">
      <alignment horizontal="left"/>
    </xf>
    <xf numFmtId="0" fontId="22" fillId="23" borderId="22" xfId="0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10" fontId="43" fillId="43" borderId="40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 wrapText="1"/>
    </xf>
    <xf numFmtId="164" fontId="24" fillId="25" borderId="24" xfId="0" applyNumberFormat="1" applyFont="1" applyFill="1" applyBorder="1" applyAlignment="1">
      <alignment horizontal="center" vertical="center" wrapText="1"/>
    </xf>
    <xf numFmtId="165" fontId="50" fillId="49" borderId="46" xfId="0" applyNumberFormat="1" applyFont="1" applyFill="1" applyBorder="1" applyAlignment="1">
      <alignment horizontal="center" vertical="center" wrapText="1"/>
    </xf>
    <xf numFmtId="164" fontId="26" fillId="26" borderId="25" xfId="0" applyNumberFormat="1" applyFont="1" applyFill="1" applyBorder="1" applyAlignment="1">
      <alignment horizontal="center" vertical="center" wrapText="1"/>
    </xf>
    <xf numFmtId="164" fontId="17" fillId="18" borderId="17" xfId="0" applyNumberFormat="1" applyFont="1" applyFill="1" applyBorder="1" applyAlignment="1">
      <alignment horizontal="center" wrapText="1"/>
    </xf>
    <xf numFmtId="164" fontId="40" fillId="40" borderId="37" xfId="0" applyNumberFormat="1" applyFont="1" applyFill="1" applyBorder="1" applyAlignment="1">
      <alignment horizontal="center" wrapText="1"/>
    </xf>
    <xf numFmtId="0" fontId="33" fillId="33" borderId="31" xfId="0" applyFont="1" applyFill="1" applyBorder="1" applyAlignment="1">
      <alignment horizontal="center" wrapText="1"/>
    </xf>
    <xf numFmtId="10" fontId="38" fillId="38" borderId="36" xfId="0" applyNumberFormat="1" applyFont="1" applyFill="1" applyBorder="1" applyAlignment="1">
      <alignment horizontal="center" wrapText="1"/>
    </xf>
    <xf numFmtId="0" fontId="18" fillId="19" borderId="18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48" fillId="47" borderId="45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53" fillId="50" borderId="47" xfId="0" applyNumberFormat="1" applyFont="1" applyFill="1" applyBorder="1" applyAlignment="1">
      <alignment horizontal="center" vertical="center" wrapText="1"/>
    </xf>
    <xf numFmtId="3" fontId="29" fillId="29" borderId="27" xfId="0" applyNumberFormat="1" applyFont="1" applyFill="1" applyBorder="1" applyAlignment="1">
      <alignment horizontal="center" vertical="center" wrapText="1"/>
    </xf>
    <xf numFmtId="0" fontId="27" fillId="27" borderId="0" xfId="0" applyFont="1" applyFill="1" applyAlignment="1">
      <alignment horizontal="left"/>
    </xf>
    <xf numFmtId="0" fontId="39" fillId="39" borderId="0" xfId="0" applyFont="1" applyFill="1" applyAlignment="1">
      <alignment wrapText="1"/>
    </xf>
    <xf numFmtId="0" fontId="32" fillId="32" borderId="30" xfId="0" applyFont="1" applyFill="1" applyBorder="1" applyAlignment="1">
      <alignment horizontal="left"/>
    </xf>
    <xf numFmtId="0" fontId="54" fillId="51" borderId="48" xfId="0" applyFont="1" applyFill="1" applyBorder="1" applyAlignment="1">
      <alignment wrapText="1"/>
    </xf>
    <xf numFmtId="0" fontId="3" fillId="4" borderId="4" xfId="0" applyFont="1" applyFill="1" applyBorder="1"/>
    <xf numFmtId="166" fontId="41" fillId="41" borderId="3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tabSelected="1" workbookViewId="0">
      <selection activeCell="P8" sqref="P8"/>
    </sheetView>
  </sheetViews>
  <sheetFormatPr defaultColWidth="19.28515625" defaultRowHeight="12.75" customHeight="1" x14ac:dyDescent="0.25"/>
  <cols>
    <col min="1" max="1" width="3.140625" style="31" customWidth="1"/>
    <col min="2" max="6" width="11.42578125" style="31" customWidth="1"/>
    <col min="7" max="7" width="12.85546875" style="31" customWidth="1"/>
    <col min="8" max="13" width="11.42578125" style="31" customWidth="1"/>
    <col min="14" max="14" width="2.7109375" style="31" customWidth="1"/>
    <col min="15" max="21" width="18.5703125" style="31"/>
  </cols>
  <sheetData>
    <row r="1" spans="1:21" ht="18.75" customHeight="1" x14ac:dyDescent="0.3">
      <c r="A1" s="5"/>
      <c r="B1" s="62" t="s">
        <v>0</v>
      </c>
      <c r="C1" s="6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0"/>
      <c r="P1" s="30"/>
      <c r="Q1" s="30"/>
      <c r="R1" s="30"/>
      <c r="S1" s="30"/>
      <c r="T1" s="30"/>
      <c r="U1" s="30"/>
    </row>
    <row r="2" spans="1:21" ht="18.75" customHeight="1" x14ac:dyDescent="0.3">
      <c r="A2" s="5"/>
      <c r="B2" s="64" t="s">
        <v>1</v>
      </c>
      <c r="C2" s="65"/>
      <c r="D2" s="65"/>
      <c r="E2" s="65"/>
      <c r="F2" s="65"/>
      <c r="G2" s="66" t="s">
        <v>2</v>
      </c>
      <c r="H2" s="65"/>
      <c r="I2" s="65"/>
      <c r="J2" s="65"/>
      <c r="K2" s="65"/>
      <c r="L2" s="65"/>
      <c r="M2" s="65"/>
      <c r="N2" s="22"/>
      <c r="O2" s="30"/>
      <c r="P2" s="30"/>
      <c r="Q2" s="30"/>
      <c r="R2" s="30"/>
      <c r="S2" s="30"/>
      <c r="T2" s="30"/>
      <c r="U2" s="30"/>
    </row>
    <row r="3" spans="1:21" ht="25.5" customHeight="1" x14ac:dyDescent="0.3">
      <c r="A3" s="3"/>
      <c r="B3" s="45" t="s">
        <v>3</v>
      </c>
      <c r="C3" s="46"/>
      <c r="D3" s="45"/>
      <c r="E3" s="46"/>
      <c r="F3" s="47"/>
      <c r="G3" s="46"/>
      <c r="H3" s="48" t="s">
        <v>4</v>
      </c>
      <c r="I3" s="48"/>
      <c r="J3" s="48"/>
      <c r="K3" s="49"/>
      <c r="L3" s="50"/>
      <c r="M3" s="50"/>
      <c r="N3" s="20"/>
      <c r="O3" s="15"/>
      <c r="P3" s="15"/>
      <c r="Q3" s="15"/>
      <c r="R3" s="15"/>
      <c r="S3" s="15"/>
      <c r="T3" s="15"/>
      <c r="U3" s="15"/>
    </row>
    <row r="4" spans="1:21" ht="45" customHeight="1" x14ac:dyDescent="0.25">
      <c r="A4" s="3"/>
      <c r="B4" s="7" t="s">
        <v>5</v>
      </c>
      <c r="C4" s="7" t="s">
        <v>6</v>
      </c>
      <c r="D4" s="7" t="s">
        <v>7</v>
      </c>
      <c r="E4" s="7" t="s">
        <v>8</v>
      </c>
      <c r="F4" s="24" t="s">
        <v>9</v>
      </c>
      <c r="G4" s="24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35" t="s">
        <v>15</v>
      </c>
      <c r="M4" s="35" t="s">
        <v>16</v>
      </c>
      <c r="N4" s="17"/>
      <c r="O4" s="33"/>
      <c r="P4" s="33"/>
      <c r="Q4" s="33"/>
      <c r="R4" s="33"/>
      <c r="S4" s="33"/>
      <c r="T4" s="33"/>
      <c r="U4" s="33"/>
    </row>
    <row r="5" spans="1:21" ht="16.5" customHeight="1" x14ac:dyDescent="0.3">
      <c r="A5" s="3"/>
      <c r="B5" s="36" t="s">
        <v>17</v>
      </c>
      <c r="C5" s="27"/>
      <c r="D5" s="6" t="s">
        <v>18</v>
      </c>
      <c r="E5" s="16">
        <v>2.6629999999999998</v>
      </c>
      <c r="F5" s="37">
        <v>0</v>
      </c>
      <c r="G5" s="38">
        <f>(E5+((E6-E5)*F5))</f>
        <v>2.6629999999999998</v>
      </c>
      <c r="H5" s="40">
        <v>8600</v>
      </c>
      <c r="I5" s="40"/>
      <c r="J5" s="40" t="e">
        <f>I5/C5</f>
        <v>#DIV/0!</v>
      </c>
      <c r="K5" s="67">
        <v>210</v>
      </c>
      <c r="L5" s="43" t="e">
        <f>((K5*J5)*60)/1000</f>
        <v>#DIV/0!</v>
      </c>
      <c r="M5" s="43" t="e">
        <f>L5*0.6213</f>
        <v>#DIV/0!</v>
      </c>
      <c r="N5" s="20"/>
      <c r="O5" s="15"/>
      <c r="P5" s="15"/>
      <c r="Q5" s="15"/>
      <c r="R5" s="15"/>
      <c r="S5" s="15"/>
      <c r="T5" s="15"/>
      <c r="U5" s="15"/>
    </row>
    <row r="6" spans="1:21" ht="16.5" customHeight="1" x14ac:dyDescent="0.3">
      <c r="A6" s="5"/>
      <c r="B6" s="36"/>
      <c r="C6" s="19"/>
      <c r="D6" s="6" t="s">
        <v>19</v>
      </c>
      <c r="E6" s="16">
        <v>3.5470000000000002</v>
      </c>
      <c r="F6" s="37"/>
      <c r="G6" s="38"/>
      <c r="H6" s="40"/>
      <c r="I6" s="40"/>
      <c r="J6" s="40"/>
      <c r="K6" s="67"/>
      <c r="L6" s="43"/>
      <c r="M6" s="43"/>
      <c r="N6" s="20"/>
      <c r="O6" s="15"/>
      <c r="P6" s="15"/>
      <c r="Q6" s="15"/>
      <c r="R6" s="15"/>
      <c r="S6" s="15"/>
      <c r="T6" s="15"/>
      <c r="U6" s="15"/>
    </row>
    <row r="7" spans="1:21" ht="16.5" customHeight="1" x14ac:dyDescent="0.3">
      <c r="A7" s="3"/>
      <c r="B7" s="36" t="s">
        <v>20</v>
      </c>
      <c r="C7" s="19">
        <f t="shared" ref="C7:C16" si="0">$C$5</f>
        <v>0</v>
      </c>
      <c r="D7" s="6" t="s">
        <v>18</v>
      </c>
      <c r="E7" s="16">
        <v>1.974</v>
      </c>
      <c r="F7" s="37">
        <v>0.2</v>
      </c>
      <c r="G7" s="38">
        <f>(E7+((E8-E7)*F7))</f>
        <v>2.0802</v>
      </c>
      <c r="H7" s="40">
        <f>$H$15</f>
        <v>8100</v>
      </c>
      <c r="I7" s="40">
        <f>H7/G7</f>
        <v>3893.856359965388</v>
      </c>
      <c r="J7" s="40" t="e">
        <f>I7/C7</f>
        <v>#DIV/0!</v>
      </c>
      <c r="K7" s="41">
        <f>$K$5</f>
        <v>210</v>
      </c>
      <c r="L7" s="43" t="e">
        <f>((K7*J7)*60)/1000</f>
        <v>#DIV/0!</v>
      </c>
      <c r="M7" s="43" t="e">
        <f>L7*0.6213</f>
        <v>#DIV/0!</v>
      </c>
      <c r="N7" s="20"/>
      <c r="O7" s="15"/>
      <c r="P7" s="15"/>
      <c r="Q7" s="15"/>
      <c r="R7" s="15"/>
      <c r="S7" s="15"/>
      <c r="T7" s="15"/>
      <c r="U7" s="15"/>
    </row>
    <row r="8" spans="1:21" ht="16.5" customHeight="1" x14ac:dyDescent="0.3">
      <c r="A8" s="5"/>
      <c r="B8" s="36"/>
      <c r="C8" s="19">
        <f t="shared" si="0"/>
        <v>0</v>
      </c>
      <c r="D8" s="6" t="s">
        <v>19</v>
      </c>
      <c r="E8" s="16">
        <v>2.5049999999999999</v>
      </c>
      <c r="F8" s="37"/>
      <c r="G8" s="38"/>
      <c r="H8" s="40"/>
      <c r="I8" s="40"/>
      <c r="J8" s="40"/>
      <c r="K8" s="42"/>
      <c r="L8" s="43"/>
      <c r="M8" s="43"/>
      <c r="N8" s="20"/>
      <c r="O8" s="15"/>
      <c r="P8" s="15"/>
      <c r="Q8" s="15"/>
      <c r="R8" s="15"/>
      <c r="S8" s="15"/>
      <c r="T8" s="15"/>
      <c r="U8" s="15"/>
    </row>
    <row r="9" spans="1:21" ht="16.5" customHeight="1" x14ac:dyDescent="0.3">
      <c r="A9" s="3"/>
      <c r="B9" s="36" t="s">
        <v>21</v>
      </c>
      <c r="C9" s="19">
        <f t="shared" si="0"/>
        <v>0</v>
      </c>
      <c r="D9" s="6" t="s">
        <v>18</v>
      </c>
      <c r="E9" s="16">
        <v>1.5329999999999999</v>
      </c>
      <c r="F9" s="37">
        <v>0.4</v>
      </c>
      <c r="G9" s="38">
        <f>(E9+((E10-E9)*F9))</f>
        <v>1.6686000000000001</v>
      </c>
      <c r="H9" s="40">
        <f>$H$15</f>
        <v>8100</v>
      </c>
      <c r="I9" s="40">
        <f>H9/G9</f>
        <v>4854.3689320388348</v>
      </c>
      <c r="J9" s="40" t="e">
        <f>I9/C9</f>
        <v>#DIV/0!</v>
      </c>
      <c r="K9" s="41">
        <f>$K$5</f>
        <v>210</v>
      </c>
      <c r="L9" s="43" t="e">
        <f>((K9*J9)*60)/1000</f>
        <v>#DIV/0!</v>
      </c>
      <c r="M9" s="43" t="e">
        <f>L9*0.6213</f>
        <v>#DIV/0!</v>
      </c>
      <c r="N9" s="20"/>
      <c r="O9" s="15"/>
      <c r="P9" s="15"/>
      <c r="Q9" s="15"/>
      <c r="R9" s="15"/>
      <c r="S9" s="15"/>
      <c r="T9" s="15"/>
      <c r="U9" s="15"/>
    </row>
    <row r="10" spans="1:21" ht="16.5" customHeight="1" x14ac:dyDescent="0.3">
      <c r="A10" s="5"/>
      <c r="B10" s="36"/>
      <c r="C10" s="19">
        <f t="shared" si="0"/>
        <v>0</v>
      </c>
      <c r="D10" s="6" t="s">
        <v>19</v>
      </c>
      <c r="E10" s="16">
        <v>1.8720000000000001</v>
      </c>
      <c r="F10" s="37"/>
      <c r="G10" s="38"/>
      <c r="H10" s="40"/>
      <c r="I10" s="40"/>
      <c r="J10" s="40"/>
      <c r="K10" s="42"/>
      <c r="L10" s="43"/>
      <c r="M10" s="43"/>
      <c r="N10" s="20"/>
      <c r="O10" s="15"/>
      <c r="P10" s="15"/>
      <c r="Q10" s="15"/>
      <c r="R10" s="15"/>
      <c r="S10" s="15"/>
      <c r="T10" s="15"/>
      <c r="U10" s="15"/>
    </row>
    <row r="11" spans="1:21" ht="16.5" customHeight="1" x14ac:dyDescent="0.3">
      <c r="A11" s="3"/>
      <c r="B11" s="36" t="s">
        <v>22</v>
      </c>
      <c r="C11" s="19">
        <f t="shared" si="0"/>
        <v>0</v>
      </c>
      <c r="D11" s="6" t="s">
        <v>18</v>
      </c>
      <c r="E11" s="16">
        <v>1.242</v>
      </c>
      <c r="F11" s="37">
        <v>0.6</v>
      </c>
      <c r="G11" s="38">
        <f>(E11+((E12-E11)*F11))</f>
        <v>1.3764000000000001</v>
      </c>
      <c r="H11" s="40">
        <f>$H$15</f>
        <v>8100</v>
      </c>
      <c r="I11" s="40">
        <f>H11/G11</f>
        <v>5884.917175239756</v>
      </c>
      <c r="J11" s="40" t="e">
        <f>I11/C11</f>
        <v>#DIV/0!</v>
      </c>
      <c r="K11" s="41">
        <f>$K$5</f>
        <v>210</v>
      </c>
      <c r="L11" s="43" t="e">
        <f>((K11*J11)*60)/1000</f>
        <v>#DIV/0!</v>
      </c>
      <c r="M11" s="43" t="e">
        <f>L11*0.6213</f>
        <v>#DIV/0!</v>
      </c>
      <c r="N11" s="20"/>
      <c r="O11" s="15"/>
      <c r="P11" s="15"/>
      <c r="Q11" s="15"/>
      <c r="R11" s="15"/>
      <c r="S11" s="15"/>
      <c r="T11" s="15"/>
      <c r="U11" s="15"/>
    </row>
    <row r="12" spans="1:21" ht="16.5" customHeight="1" x14ac:dyDescent="0.3">
      <c r="A12" s="5"/>
      <c r="B12" s="36"/>
      <c r="C12" s="19">
        <f t="shared" si="0"/>
        <v>0</v>
      </c>
      <c r="D12" s="6" t="s">
        <v>19</v>
      </c>
      <c r="E12" s="16">
        <v>1.466</v>
      </c>
      <c r="F12" s="37"/>
      <c r="G12" s="38"/>
      <c r="H12" s="40"/>
      <c r="I12" s="40"/>
      <c r="J12" s="40"/>
      <c r="K12" s="42"/>
      <c r="L12" s="43"/>
      <c r="M12" s="43"/>
      <c r="N12" s="20"/>
      <c r="O12" s="15"/>
      <c r="P12" s="15"/>
      <c r="Q12" s="15"/>
      <c r="R12" s="15"/>
      <c r="S12" s="15"/>
      <c r="T12" s="15"/>
      <c r="U12" s="15"/>
    </row>
    <row r="13" spans="1:21" ht="16.5" customHeight="1" x14ac:dyDescent="0.3">
      <c r="A13" s="3"/>
      <c r="B13" s="36" t="s">
        <v>23</v>
      </c>
      <c r="C13" s="19">
        <f t="shared" si="0"/>
        <v>0</v>
      </c>
      <c r="D13" s="6" t="s">
        <v>18</v>
      </c>
      <c r="E13" s="16">
        <v>1.0509999999999999</v>
      </c>
      <c r="F13" s="37">
        <v>0.8</v>
      </c>
      <c r="G13" s="38">
        <f>(E13+((E14-E13)*F13))</f>
        <v>1.1685999999999999</v>
      </c>
      <c r="H13" s="40">
        <f>$H$15</f>
        <v>8100</v>
      </c>
      <c r="I13" s="40">
        <f>H13/G13</f>
        <v>6931.3708711278459</v>
      </c>
      <c r="J13" s="40" t="e">
        <f>I13/C13</f>
        <v>#DIV/0!</v>
      </c>
      <c r="K13" s="41">
        <f>$K$5</f>
        <v>210</v>
      </c>
      <c r="L13" s="43" t="e">
        <f>((K13*J13)*60)/1000</f>
        <v>#DIV/0!</v>
      </c>
      <c r="M13" s="43" t="e">
        <f>L13*0.6213</f>
        <v>#DIV/0!</v>
      </c>
      <c r="N13" s="20"/>
      <c r="O13" s="15"/>
      <c r="P13" s="15"/>
      <c r="Q13" s="15"/>
      <c r="R13" s="15"/>
      <c r="S13" s="15"/>
      <c r="T13" s="15"/>
      <c r="U13" s="15"/>
    </row>
    <row r="14" spans="1:21" ht="16.5" customHeight="1" x14ac:dyDescent="0.3">
      <c r="A14" s="5"/>
      <c r="B14" s="36"/>
      <c r="C14" s="19">
        <f t="shared" si="0"/>
        <v>0</v>
      </c>
      <c r="D14" s="6" t="s">
        <v>19</v>
      </c>
      <c r="E14" s="16">
        <v>1.198</v>
      </c>
      <c r="F14" s="37"/>
      <c r="G14" s="38"/>
      <c r="H14" s="40"/>
      <c r="I14" s="40"/>
      <c r="J14" s="40"/>
      <c r="K14" s="42"/>
      <c r="L14" s="43"/>
      <c r="M14" s="43"/>
      <c r="N14" s="20"/>
      <c r="O14" s="15"/>
      <c r="P14" s="15"/>
      <c r="Q14" s="15"/>
      <c r="R14" s="15"/>
      <c r="S14" s="15"/>
      <c r="T14" s="15"/>
      <c r="U14" s="15"/>
    </row>
    <row r="15" spans="1:21" ht="16.5" customHeight="1" x14ac:dyDescent="0.3">
      <c r="A15" s="3">
        <v>8600</v>
      </c>
      <c r="B15" s="36" t="s">
        <v>24</v>
      </c>
      <c r="C15" s="19">
        <f t="shared" si="0"/>
        <v>0</v>
      </c>
      <c r="D15" s="6" t="s">
        <v>18</v>
      </c>
      <c r="E15" s="16">
        <v>0.78300000000000003</v>
      </c>
      <c r="F15" s="37">
        <v>1</v>
      </c>
      <c r="G15" s="38">
        <f>(E15+((E16-E15)*F15))</f>
        <v>1.022</v>
      </c>
      <c r="H15" s="39">
        <v>8100</v>
      </c>
      <c r="I15" s="40">
        <f>H15/G15</f>
        <v>7925.6360078277885</v>
      </c>
      <c r="J15" s="40" t="e">
        <f>I15/C15</f>
        <v>#DIV/0!</v>
      </c>
      <c r="K15" s="41">
        <f>$K$5</f>
        <v>210</v>
      </c>
      <c r="L15" s="43" t="e">
        <f>((K15*J15)*60)/1000</f>
        <v>#DIV/0!</v>
      </c>
      <c r="M15" s="43" t="e">
        <f>L15*0.6213</f>
        <v>#DIV/0!</v>
      </c>
      <c r="N15" s="20"/>
      <c r="O15" s="15"/>
      <c r="P15" s="15"/>
      <c r="Q15" s="15"/>
      <c r="R15" s="15"/>
      <c r="S15" s="15"/>
      <c r="T15" s="15"/>
      <c r="U15" s="15"/>
    </row>
    <row r="16" spans="1:21" ht="16.5" customHeight="1" x14ac:dyDescent="0.3">
      <c r="A16" s="5"/>
      <c r="B16" s="36"/>
      <c r="C16" s="19">
        <f t="shared" si="0"/>
        <v>0</v>
      </c>
      <c r="D16" s="6" t="s">
        <v>19</v>
      </c>
      <c r="E16" s="16">
        <v>1.022</v>
      </c>
      <c r="F16" s="37"/>
      <c r="G16" s="38"/>
      <c r="H16" s="39"/>
      <c r="I16" s="40"/>
      <c r="J16" s="40"/>
      <c r="K16" s="42"/>
      <c r="L16" s="43"/>
      <c r="M16" s="43"/>
      <c r="N16" s="20"/>
      <c r="O16" s="15"/>
      <c r="P16" s="15"/>
      <c r="Q16" s="15"/>
      <c r="R16" s="15"/>
      <c r="S16" s="15"/>
      <c r="T16" s="15"/>
      <c r="U16" s="15"/>
    </row>
    <row r="17" spans="1:21" ht="17.25" customHeight="1" x14ac:dyDescent="0.3">
      <c r="A17" s="5"/>
      <c r="B17" s="28" t="s">
        <v>25</v>
      </c>
      <c r="C17" s="23"/>
      <c r="D17" s="18"/>
      <c r="E17" s="23"/>
      <c r="F17" s="21"/>
      <c r="G17" s="23" t="s">
        <v>26</v>
      </c>
      <c r="H17" s="8" t="s">
        <v>27</v>
      </c>
      <c r="I17" s="8"/>
      <c r="J17" s="8"/>
      <c r="K17" s="23"/>
      <c r="L17" s="32"/>
      <c r="M17" s="32"/>
      <c r="N17" s="29"/>
      <c r="O17" s="15"/>
      <c r="P17" s="15"/>
      <c r="Q17" s="15"/>
      <c r="R17" s="15"/>
      <c r="S17" s="15"/>
      <c r="T17" s="15"/>
      <c r="U17" s="15"/>
    </row>
    <row r="18" spans="1:21" ht="18.75" customHeight="1" x14ac:dyDescent="0.3">
      <c r="A18" s="3"/>
      <c r="B18" s="56" t="s">
        <v>28</v>
      </c>
      <c r="C18" s="57"/>
      <c r="D18" s="57"/>
      <c r="E18" s="57"/>
      <c r="F18" s="57"/>
      <c r="G18" s="58"/>
      <c r="H18" s="59" t="s">
        <v>29</v>
      </c>
      <c r="I18" s="60"/>
      <c r="J18" s="60"/>
      <c r="K18" s="60"/>
      <c r="L18" s="60"/>
      <c r="M18" s="61"/>
      <c r="N18" s="20"/>
      <c r="O18" s="15"/>
      <c r="P18" s="15"/>
      <c r="Q18" s="15"/>
      <c r="R18" s="15"/>
      <c r="S18" s="15"/>
      <c r="T18" s="15"/>
      <c r="U18" s="15"/>
    </row>
    <row r="19" spans="1:21" ht="45" customHeight="1" x14ac:dyDescent="0.3">
      <c r="A19" s="3"/>
      <c r="B19" s="7" t="s">
        <v>5</v>
      </c>
      <c r="C19" s="7" t="s">
        <v>6</v>
      </c>
      <c r="D19" s="7" t="s">
        <v>7</v>
      </c>
      <c r="E19" s="7" t="s">
        <v>8</v>
      </c>
      <c r="F19" s="24" t="s">
        <v>9</v>
      </c>
      <c r="G19" s="24" t="s">
        <v>10</v>
      </c>
      <c r="H19" s="13" t="s">
        <v>11</v>
      </c>
      <c r="I19" s="13" t="s">
        <v>12</v>
      </c>
      <c r="J19" s="13" t="s">
        <v>13</v>
      </c>
      <c r="K19" s="13" t="s">
        <v>14</v>
      </c>
      <c r="L19" s="35" t="s">
        <v>15</v>
      </c>
      <c r="M19" s="35" t="s">
        <v>16</v>
      </c>
      <c r="N19" s="20"/>
      <c r="O19" s="15"/>
      <c r="P19" s="15"/>
      <c r="Q19" s="15"/>
      <c r="R19" s="15"/>
      <c r="S19" s="15"/>
      <c r="T19" s="15"/>
      <c r="U19" s="15"/>
    </row>
    <row r="20" spans="1:21" ht="16.5" customHeight="1" x14ac:dyDescent="0.3">
      <c r="A20" s="3"/>
      <c r="B20" s="36" t="s">
        <v>17</v>
      </c>
      <c r="C20" s="19">
        <f t="shared" ref="C20:C31" si="1">$C$5</f>
        <v>0</v>
      </c>
      <c r="D20" s="6" t="s">
        <v>18</v>
      </c>
      <c r="E20" s="6">
        <f>$E$5</f>
        <v>2.6629999999999998</v>
      </c>
      <c r="F20" s="37">
        <v>0</v>
      </c>
      <c r="G20" s="38">
        <f>(E20+((E21-E20)*F20))</f>
        <v>2.6629999999999998</v>
      </c>
      <c r="H20" s="40">
        <f>$H$15</f>
        <v>8100</v>
      </c>
      <c r="I20" s="40">
        <f>H20/G20</f>
        <v>3041.6823131806236</v>
      </c>
      <c r="J20" s="40" t="e">
        <f>I20/C20</f>
        <v>#DIV/0!</v>
      </c>
      <c r="K20" s="41">
        <f>$K$5</f>
        <v>210</v>
      </c>
      <c r="L20" s="43" t="e">
        <f>((K20*J20)*60)/1000</f>
        <v>#DIV/0!</v>
      </c>
      <c r="M20" s="43" t="e">
        <f>L20*0.6213</f>
        <v>#DIV/0!</v>
      </c>
      <c r="N20" s="20"/>
      <c r="O20" s="15"/>
      <c r="P20" s="15"/>
      <c r="Q20" s="15"/>
      <c r="R20" s="15"/>
      <c r="S20" s="15"/>
      <c r="T20" s="15"/>
      <c r="U20" s="15"/>
    </row>
    <row r="21" spans="1:21" ht="16.5" customHeight="1" x14ac:dyDescent="0.3">
      <c r="A21" s="5"/>
      <c r="B21" s="36"/>
      <c r="C21" s="19">
        <f t="shared" si="1"/>
        <v>0</v>
      </c>
      <c r="D21" s="6" t="s">
        <v>19</v>
      </c>
      <c r="E21" s="6">
        <f>$E$6</f>
        <v>3.5470000000000002</v>
      </c>
      <c r="F21" s="37"/>
      <c r="G21" s="38"/>
      <c r="H21" s="40"/>
      <c r="I21" s="40"/>
      <c r="J21" s="40"/>
      <c r="K21" s="42"/>
      <c r="L21" s="43"/>
      <c r="M21" s="43"/>
      <c r="N21" s="20"/>
      <c r="O21" s="15"/>
      <c r="P21" s="15"/>
      <c r="Q21" s="15"/>
      <c r="R21" s="15"/>
      <c r="S21" s="15"/>
      <c r="T21" s="15"/>
      <c r="U21" s="15"/>
    </row>
    <row r="22" spans="1:21" ht="16.5" customHeight="1" x14ac:dyDescent="0.3">
      <c r="A22" s="3"/>
      <c r="B22" s="36" t="s">
        <v>20</v>
      </c>
      <c r="C22" s="19">
        <f t="shared" si="1"/>
        <v>0</v>
      </c>
      <c r="D22" s="6" t="s">
        <v>18</v>
      </c>
      <c r="E22" s="6">
        <f>$E$7</f>
        <v>1.974</v>
      </c>
      <c r="F22" s="37">
        <v>0.25</v>
      </c>
      <c r="G22" s="38">
        <f>(E22+((E23-E22)*F22))</f>
        <v>2.1067499999999999</v>
      </c>
      <c r="H22" s="40">
        <f>$H$15</f>
        <v>8100</v>
      </c>
      <c r="I22" s="40">
        <f>H22/G22</f>
        <v>3844.7846208615169</v>
      </c>
      <c r="J22" s="40" t="e">
        <f>I22/C22</f>
        <v>#DIV/0!</v>
      </c>
      <c r="K22" s="41">
        <f>$K$5</f>
        <v>210</v>
      </c>
      <c r="L22" s="43" t="e">
        <f>((K22*J22)*60)/1000</f>
        <v>#DIV/0!</v>
      </c>
      <c r="M22" s="43" t="e">
        <f>L22*0.6213</f>
        <v>#DIV/0!</v>
      </c>
      <c r="N22" s="20"/>
      <c r="O22" s="15"/>
      <c r="P22" s="15"/>
      <c r="Q22" s="15"/>
      <c r="R22" s="15"/>
      <c r="S22" s="15"/>
      <c r="T22" s="15"/>
      <c r="U22" s="15"/>
    </row>
    <row r="23" spans="1:21" ht="16.5" customHeight="1" x14ac:dyDescent="0.3">
      <c r="A23" s="5"/>
      <c r="B23" s="36"/>
      <c r="C23" s="19">
        <f t="shared" si="1"/>
        <v>0</v>
      </c>
      <c r="D23" s="6" t="s">
        <v>19</v>
      </c>
      <c r="E23" s="6">
        <f>$E$8</f>
        <v>2.5049999999999999</v>
      </c>
      <c r="F23" s="37"/>
      <c r="G23" s="38"/>
      <c r="H23" s="40"/>
      <c r="I23" s="40"/>
      <c r="J23" s="40"/>
      <c r="K23" s="42"/>
      <c r="L23" s="43"/>
      <c r="M23" s="43"/>
      <c r="N23" s="20"/>
      <c r="O23" s="15"/>
      <c r="P23" s="15"/>
      <c r="Q23" s="15"/>
      <c r="R23" s="15"/>
      <c r="S23" s="15"/>
      <c r="T23" s="15"/>
      <c r="U23" s="15"/>
    </row>
    <row r="24" spans="1:21" ht="16.5" customHeight="1" x14ac:dyDescent="0.3">
      <c r="A24" s="3"/>
      <c r="B24" s="36" t="s">
        <v>21</v>
      </c>
      <c r="C24" s="19">
        <f t="shared" si="1"/>
        <v>0</v>
      </c>
      <c r="D24" s="6" t="s">
        <v>18</v>
      </c>
      <c r="E24" s="6">
        <f>$E$9</f>
        <v>1.5329999999999999</v>
      </c>
      <c r="F24" s="37">
        <v>0.55000000000000004</v>
      </c>
      <c r="G24" s="38">
        <f>(E24+((E25-E24)*F24))</f>
        <v>1.7194500000000001</v>
      </c>
      <c r="H24" s="40">
        <f>$H$15</f>
        <v>8100</v>
      </c>
      <c r="I24" s="40">
        <f>H24/G24</f>
        <v>4710.8086888249145</v>
      </c>
      <c r="J24" s="40" t="e">
        <f>I24/C24</f>
        <v>#DIV/0!</v>
      </c>
      <c r="K24" s="41">
        <f>$K$5</f>
        <v>210</v>
      </c>
      <c r="L24" s="43" t="e">
        <f>((K24*J24)*60)/1000</f>
        <v>#DIV/0!</v>
      </c>
      <c r="M24" s="43" t="e">
        <f>L24*0.6213</f>
        <v>#DIV/0!</v>
      </c>
      <c r="N24" s="20"/>
      <c r="O24" s="15"/>
      <c r="P24" s="15"/>
      <c r="Q24" s="15"/>
      <c r="R24" s="15"/>
      <c r="S24" s="15"/>
      <c r="T24" s="15"/>
      <c r="U24" s="15"/>
    </row>
    <row r="25" spans="1:21" ht="16.5" customHeight="1" x14ac:dyDescent="0.3">
      <c r="A25" s="5"/>
      <c r="B25" s="36"/>
      <c r="C25" s="19">
        <f t="shared" si="1"/>
        <v>0</v>
      </c>
      <c r="D25" s="6" t="s">
        <v>19</v>
      </c>
      <c r="E25" s="6">
        <f>$E$10</f>
        <v>1.8720000000000001</v>
      </c>
      <c r="F25" s="37"/>
      <c r="G25" s="38"/>
      <c r="H25" s="40"/>
      <c r="I25" s="40"/>
      <c r="J25" s="40"/>
      <c r="K25" s="42"/>
      <c r="L25" s="43"/>
      <c r="M25" s="43"/>
      <c r="N25" s="20"/>
      <c r="O25" s="15"/>
      <c r="P25" s="15"/>
      <c r="Q25" s="15"/>
      <c r="R25" s="15"/>
      <c r="S25" s="15"/>
      <c r="T25" s="15"/>
      <c r="U25" s="15"/>
    </row>
    <row r="26" spans="1:21" ht="16.5" customHeight="1" x14ac:dyDescent="0.3">
      <c r="A26" s="3"/>
      <c r="B26" s="36" t="s">
        <v>22</v>
      </c>
      <c r="C26" s="19">
        <f t="shared" si="1"/>
        <v>0</v>
      </c>
      <c r="D26" s="6" t="s">
        <v>18</v>
      </c>
      <c r="E26" s="6" t="s">
        <v>30</v>
      </c>
      <c r="F26" s="37">
        <v>0.85</v>
      </c>
      <c r="G26" s="38">
        <f>(E26+((E27-E26)*F26))</f>
        <v>1.5487</v>
      </c>
      <c r="H26" s="40">
        <f>$H$15</f>
        <v>8100</v>
      </c>
      <c r="I26" s="40">
        <f>H26/G26</f>
        <v>5230.1930651514176</v>
      </c>
      <c r="J26" s="40" t="e">
        <f>I26/C26</f>
        <v>#DIV/0!</v>
      </c>
      <c r="K26" s="41">
        <f>$K$5</f>
        <v>210</v>
      </c>
      <c r="L26" s="43" t="e">
        <f>((K26*J26)*60)/1000</f>
        <v>#DIV/0!</v>
      </c>
      <c r="M26" s="43" t="e">
        <f>L26*0.6213</f>
        <v>#DIV/0!</v>
      </c>
      <c r="N26" s="20"/>
      <c r="O26" s="15"/>
      <c r="P26" s="15"/>
      <c r="Q26" s="15"/>
      <c r="R26" s="15"/>
      <c r="S26" s="15"/>
      <c r="T26" s="15"/>
      <c r="U26" s="15"/>
    </row>
    <row r="27" spans="1:21" ht="16.5" customHeight="1" x14ac:dyDescent="0.3">
      <c r="A27" s="5"/>
      <c r="B27" s="36"/>
      <c r="C27" s="19">
        <f t="shared" si="1"/>
        <v>0</v>
      </c>
      <c r="D27" s="6" t="s">
        <v>19</v>
      </c>
      <c r="E27" s="6" t="s">
        <v>31</v>
      </c>
      <c r="F27" s="37"/>
      <c r="G27" s="38"/>
      <c r="H27" s="40"/>
      <c r="I27" s="40"/>
      <c r="J27" s="40"/>
      <c r="K27" s="42"/>
      <c r="L27" s="43"/>
      <c r="M27" s="43"/>
      <c r="N27" s="20"/>
      <c r="O27" s="15"/>
      <c r="P27" s="15"/>
      <c r="Q27" s="15"/>
      <c r="R27" s="15"/>
      <c r="S27" s="15"/>
      <c r="T27" s="15"/>
      <c r="U27" s="15"/>
    </row>
    <row r="28" spans="1:21" ht="16.5" customHeight="1" x14ac:dyDescent="0.3">
      <c r="A28" s="3"/>
      <c r="B28" s="36" t="s">
        <v>23</v>
      </c>
      <c r="C28" s="19">
        <f t="shared" si="1"/>
        <v>0</v>
      </c>
      <c r="D28" s="6" t="s">
        <v>18</v>
      </c>
      <c r="E28" s="6" t="s">
        <v>32</v>
      </c>
      <c r="F28" s="37">
        <v>1</v>
      </c>
      <c r="G28" s="38">
        <f>(E28+((E29-E28)*F28))</f>
        <v>1.2949999999999999</v>
      </c>
      <c r="H28" s="40">
        <f>$H$15</f>
        <v>8100</v>
      </c>
      <c r="I28" s="40">
        <f>H28/G28</f>
        <v>6254.8262548262555</v>
      </c>
      <c r="J28" s="40" t="e">
        <f>I28/C28</f>
        <v>#DIV/0!</v>
      </c>
      <c r="K28" s="41">
        <f>$K$5</f>
        <v>210</v>
      </c>
      <c r="L28" s="43" t="e">
        <f>((K28*J28)*60)/1000</f>
        <v>#DIV/0!</v>
      </c>
      <c r="M28" s="43" t="e">
        <f>L28*0.6213</f>
        <v>#DIV/0!</v>
      </c>
      <c r="N28" s="20"/>
      <c r="O28" s="15"/>
      <c r="P28" s="15"/>
      <c r="Q28" s="15"/>
      <c r="R28" s="15"/>
      <c r="S28" s="15"/>
      <c r="T28" s="15"/>
      <c r="U28" s="15"/>
    </row>
    <row r="29" spans="1:21" ht="16.5" customHeight="1" x14ac:dyDescent="0.3">
      <c r="A29" s="5"/>
      <c r="B29" s="36"/>
      <c r="C29" s="19">
        <f t="shared" si="1"/>
        <v>0</v>
      </c>
      <c r="D29" s="6" t="s">
        <v>19</v>
      </c>
      <c r="E29" s="6" t="s">
        <v>33</v>
      </c>
      <c r="F29" s="37"/>
      <c r="G29" s="38"/>
      <c r="H29" s="40"/>
      <c r="I29" s="40"/>
      <c r="J29" s="40"/>
      <c r="K29" s="42"/>
      <c r="L29" s="43"/>
      <c r="M29" s="43"/>
      <c r="N29" s="20"/>
      <c r="O29" s="15"/>
      <c r="P29" s="15"/>
      <c r="Q29" s="15"/>
      <c r="R29" s="15"/>
      <c r="S29" s="15"/>
      <c r="T29" s="15"/>
      <c r="U29" s="15"/>
    </row>
    <row r="30" spans="1:21" ht="16.5" customHeight="1" x14ac:dyDescent="0.3">
      <c r="A30" s="3"/>
      <c r="B30" s="36" t="s">
        <v>24</v>
      </c>
      <c r="C30" s="19">
        <f t="shared" si="1"/>
        <v>0</v>
      </c>
      <c r="D30" s="6" t="s">
        <v>18</v>
      </c>
      <c r="E30" s="6">
        <f>$E$15</f>
        <v>0.78300000000000003</v>
      </c>
      <c r="F30" s="37">
        <v>1</v>
      </c>
      <c r="G30" s="38">
        <f>(E30+((E31-E30)*F30))</f>
        <v>1.022</v>
      </c>
      <c r="H30" s="40">
        <f>$H$15</f>
        <v>8100</v>
      </c>
      <c r="I30" s="40">
        <f>H30/G30</f>
        <v>7925.6360078277885</v>
      </c>
      <c r="J30" s="40" t="e">
        <f>I30/C30</f>
        <v>#DIV/0!</v>
      </c>
      <c r="K30" s="41">
        <f>$K$5</f>
        <v>210</v>
      </c>
      <c r="L30" s="43" t="e">
        <f>((K30*J30)*60)/1000</f>
        <v>#DIV/0!</v>
      </c>
      <c r="M30" s="43" t="e">
        <f>L30*0.6213</f>
        <v>#DIV/0!</v>
      </c>
      <c r="N30" s="20"/>
      <c r="O30" s="15"/>
      <c r="P30" s="15"/>
      <c r="Q30" s="15"/>
      <c r="R30" s="15"/>
      <c r="S30" s="15"/>
      <c r="T30" s="15"/>
      <c r="U30" s="15"/>
    </row>
    <row r="31" spans="1:21" ht="16.5" customHeight="1" x14ac:dyDescent="0.3">
      <c r="A31" s="5"/>
      <c r="B31" s="36"/>
      <c r="C31" s="19">
        <f t="shared" si="1"/>
        <v>0</v>
      </c>
      <c r="D31" s="6" t="s">
        <v>19</v>
      </c>
      <c r="E31" s="6">
        <f>$E$16</f>
        <v>1.022</v>
      </c>
      <c r="F31" s="37"/>
      <c r="G31" s="38"/>
      <c r="H31" s="40"/>
      <c r="I31" s="40"/>
      <c r="J31" s="40"/>
      <c r="K31" s="42"/>
      <c r="L31" s="43"/>
      <c r="M31" s="43"/>
      <c r="N31" s="20"/>
      <c r="O31" s="15"/>
      <c r="P31" s="15"/>
      <c r="Q31" s="15"/>
      <c r="R31" s="15"/>
      <c r="S31" s="15"/>
      <c r="T31" s="15"/>
      <c r="U31" s="15"/>
    </row>
    <row r="32" spans="1:21" ht="18.75" customHeight="1" x14ac:dyDescent="0.3">
      <c r="A32" s="5"/>
      <c r="B32" s="44" t="s">
        <v>34</v>
      </c>
      <c r="C32" s="53"/>
      <c r="D32" s="54"/>
      <c r="E32" s="53"/>
      <c r="F32" s="21"/>
      <c r="G32" s="23"/>
      <c r="H32" s="8" t="s">
        <v>35</v>
      </c>
      <c r="I32" s="8"/>
      <c r="J32" s="8"/>
      <c r="K32" s="23"/>
      <c r="L32" s="32"/>
      <c r="M32" s="32"/>
      <c r="N32" s="29"/>
      <c r="O32" s="15"/>
      <c r="P32" s="15"/>
      <c r="Q32" s="15"/>
      <c r="R32" s="15"/>
      <c r="S32" s="15"/>
      <c r="T32" s="15"/>
      <c r="U32" s="15"/>
    </row>
    <row r="33" spans="1:21" ht="18.75" customHeight="1" x14ac:dyDescent="0.3">
      <c r="A33" s="3"/>
      <c r="B33" s="56" t="s">
        <v>28</v>
      </c>
      <c r="C33" s="57"/>
      <c r="D33" s="57"/>
      <c r="E33" s="57"/>
      <c r="F33" s="57"/>
      <c r="G33" s="58"/>
      <c r="H33" s="59" t="s">
        <v>29</v>
      </c>
      <c r="I33" s="60"/>
      <c r="J33" s="60"/>
      <c r="K33" s="60"/>
      <c r="L33" s="60"/>
      <c r="M33" s="61"/>
      <c r="N33" s="20"/>
      <c r="O33" s="15"/>
      <c r="P33" s="15"/>
      <c r="Q33" s="15"/>
      <c r="R33" s="15"/>
      <c r="S33" s="15"/>
      <c r="T33" s="15"/>
      <c r="U33" s="15"/>
    </row>
    <row r="34" spans="1:21" ht="45" customHeight="1" x14ac:dyDescent="0.3">
      <c r="A34" s="3"/>
      <c r="B34" s="7" t="s">
        <v>5</v>
      </c>
      <c r="C34" s="7" t="s">
        <v>6</v>
      </c>
      <c r="D34" s="7" t="s">
        <v>7</v>
      </c>
      <c r="E34" s="7" t="s">
        <v>8</v>
      </c>
      <c r="F34" s="24" t="s">
        <v>9</v>
      </c>
      <c r="G34" s="24" t="s">
        <v>10</v>
      </c>
      <c r="H34" s="13" t="s">
        <v>11</v>
      </c>
      <c r="I34" s="13" t="s">
        <v>12</v>
      </c>
      <c r="J34" s="13" t="s">
        <v>13</v>
      </c>
      <c r="K34" s="35" t="s">
        <v>14</v>
      </c>
      <c r="L34" s="35" t="s">
        <v>15</v>
      </c>
      <c r="M34" s="35" t="s">
        <v>16</v>
      </c>
      <c r="N34" s="20"/>
      <c r="O34" s="15"/>
      <c r="P34" s="15"/>
      <c r="Q34" s="15"/>
      <c r="R34" s="15"/>
      <c r="S34" s="15"/>
      <c r="T34" s="15"/>
      <c r="U34" s="15"/>
    </row>
    <row r="35" spans="1:21" ht="16.5" customHeight="1" x14ac:dyDescent="0.3">
      <c r="A35" s="3"/>
      <c r="B35" s="36" t="s">
        <v>17</v>
      </c>
      <c r="C35" s="19">
        <f t="shared" ref="C35:C46" si="2">$C$5</f>
        <v>0</v>
      </c>
      <c r="D35" s="6" t="s">
        <v>18</v>
      </c>
      <c r="E35" s="6">
        <f>$E$5</f>
        <v>2.6629999999999998</v>
      </c>
      <c r="F35" s="37">
        <v>0.5</v>
      </c>
      <c r="G35" s="38">
        <f>(E35+((E36-E35)*F35))</f>
        <v>3.105</v>
      </c>
      <c r="H35" s="40">
        <f>$H$15</f>
        <v>8100</v>
      </c>
      <c r="I35" s="40">
        <f>H35/G35</f>
        <v>2608.695652173913</v>
      </c>
      <c r="J35" s="40" t="e">
        <f>I35/C35</f>
        <v>#DIV/0!</v>
      </c>
      <c r="K35" s="41">
        <f>$K$5</f>
        <v>210</v>
      </c>
      <c r="L35" s="43" t="e">
        <f>((K35*J35)*60)/1000</f>
        <v>#DIV/0!</v>
      </c>
      <c r="M35" s="43" t="e">
        <f>L35*0.6213</f>
        <v>#DIV/0!</v>
      </c>
      <c r="N35" s="20"/>
      <c r="O35" s="15"/>
      <c r="P35" s="15"/>
      <c r="Q35" s="15"/>
      <c r="R35" s="15"/>
      <c r="S35" s="15"/>
      <c r="T35" s="15"/>
      <c r="U35" s="15"/>
    </row>
    <row r="36" spans="1:21" ht="16.5" customHeight="1" x14ac:dyDescent="0.3">
      <c r="A36" s="5"/>
      <c r="B36" s="36"/>
      <c r="C36" s="19">
        <f t="shared" si="2"/>
        <v>0</v>
      </c>
      <c r="D36" s="6" t="s">
        <v>19</v>
      </c>
      <c r="E36" s="6">
        <f>$E$6</f>
        <v>3.5470000000000002</v>
      </c>
      <c r="F36" s="37"/>
      <c r="G36" s="38"/>
      <c r="H36" s="40"/>
      <c r="I36" s="40"/>
      <c r="J36" s="40"/>
      <c r="K36" s="42"/>
      <c r="L36" s="43"/>
      <c r="M36" s="43"/>
      <c r="N36" s="20"/>
      <c r="O36" s="15"/>
      <c r="P36" s="15"/>
      <c r="Q36" s="15"/>
      <c r="R36" s="15"/>
      <c r="S36" s="15"/>
      <c r="T36" s="15"/>
      <c r="U36" s="15"/>
    </row>
    <row r="37" spans="1:21" ht="16.5" customHeight="1" x14ac:dyDescent="0.3">
      <c r="A37" s="3"/>
      <c r="B37" s="36" t="s">
        <v>20</v>
      </c>
      <c r="C37" s="19">
        <f t="shared" si="2"/>
        <v>0</v>
      </c>
      <c r="D37" s="6" t="s">
        <v>18</v>
      </c>
      <c r="E37" s="6">
        <f>$E$7</f>
        <v>1.974</v>
      </c>
      <c r="F37" s="37">
        <v>0.6</v>
      </c>
      <c r="G37" s="38">
        <f>(E37+((E38-E37)*F37))</f>
        <v>2.2925999999999997</v>
      </c>
      <c r="H37" s="40">
        <f>$H$15</f>
        <v>8100</v>
      </c>
      <c r="I37" s="40">
        <f>H37/G37</f>
        <v>3533.1065166186868</v>
      </c>
      <c r="J37" s="40" t="e">
        <f>I37/C37</f>
        <v>#DIV/0!</v>
      </c>
      <c r="K37" s="41">
        <f>$K$5</f>
        <v>210</v>
      </c>
      <c r="L37" s="43" t="e">
        <f>((K37*J37)*60)/1000</f>
        <v>#DIV/0!</v>
      </c>
      <c r="M37" s="43" t="e">
        <f>L37*0.6213</f>
        <v>#DIV/0!</v>
      </c>
      <c r="N37" s="20"/>
      <c r="O37" s="15"/>
      <c r="P37" s="15"/>
      <c r="Q37" s="15"/>
      <c r="R37" s="15"/>
      <c r="S37" s="15"/>
      <c r="T37" s="15"/>
      <c r="U37" s="15"/>
    </row>
    <row r="38" spans="1:21" ht="16.5" customHeight="1" x14ac:dyDescent="0.3">
      <c r="A38" s="5"/>
      <c r="B38" s="36"/>
      <c r="C38" s="19">
        <f t="shared" si="2"/>
        <v>0</v>
      </c>
      <c r="D38" s="6" t="s">
        <v>19</v>
      </c>
      <c r="E38" s="6">
        <f>$E$8</f>
        <v>2.5049999999999999</v>
      </c>
      <c r="F38" s="37"/>
      <c r="G38" s="38"/>
      <c r="H38" s="40"/>
      <c r="I38" s="40"/>
      <c r="J38" s="40"/>
      <c r="K38" s="42"/>
      <c r="L38" s="43"/>
      <c r="M38" s="43"/>
      <c r="N38" s="20"/>
      <c r="O38" s="15"/>
      <c r="P38" s="15"/>
      <c r="Q38" s="15"/>
      <c r="R38" s="15"/>
      <c r="S38" s="15"/>
      <c r="T38" s="15"/>
      <c r="U38" s="15"/>
    </row>
    <row r="39" spans="1:21" ht="16.5" customHeight="1" x14ac:dyDescent="0.3">
      <c r="A39" s="3"/>
      <c r="B39" s="36" t="s">
        <v>21</v>
      </c>
      <c r="C39" s="19">
        <f t="shared" si="2"/>
        <v>0</v>
      </c>
      <c r="D39" s="6" t="s">
        <v>18</v>
      </c>
      <c r="E39" s="6">
        <f>$E$9</f>
        <v>1.5329999999999999</v>
      </c>
      <c r="F39" s="37">
        <v>0.7</v>
      </c>
      <c r="G39" s="38">
        <f>(E39+((E40-E39)*F39))</f>
        <v>1.7703</v>
      </c>
      <c r="H39" s="40">
        <f>$H$15</f>
        <v>8100</v>
      </c>
      <c r="I39" s="40">
        <f>H39/G39</f>
        <v>4575.4956786985258</v>
      </c>
      <c r="J39" s="40" t="e">
        <f>I39/C39</f>
        <v>#DIV/0!</v>
      </c>
      <c r="K39" s="41">
        <f>$K$5</f>
        <v>210</v>
      </c>
      <c r="L39" s="43" t="e">
        <f>((K39*J39)*60)/1000</f>
        <v>#DIV/0!</v>
      </c>
      <c r="M39" s="43" t="e">
        <f>L39*0.6213</f>
        <v>#DIV/0!</v>
      </c>
      <c r="N39" s="20"/>
      <c r="O39" s="15"/>
      <c r="P39" s="15"/>
      <c r="Q39" s="15"/>
      <c r="R39" s="15"/>
      <c r="S39" s="15"/>
      <c r="T39" s="15"/>
      <c r="U39" s="15"/>
    </row>
    <row r="40" spans="1:21" ht="16.5" customHeight="1" x14ac:dyDescent="0.3">
      <c r="A40" s="5"/>
      <c r="B40" s="36"/>
      <c r="C40" s="19">
        <f t="shared" si="2"/>
        <v>0</v>
      </c>
      <c r="D40" s="6" t="s">
        <v>19</v>
      </c>
      <c r="E40" s="6">
        <f>$E$10</f>
        <v>1.8720000000000001</v>
      </c>
      <c r="F40" s="37"/>
      <c r="G40" s="38"/>
      <c r="H40" s="40"/>
      <c r="I40" s="40"/>
      <c r="J40" s="40"/>
      <c r="K40" s="42"/>
      <c r="L40" s="43"/>
      <c r="M40" s="43"/>
      <c r="N40" s="20"/>
      <c r="O40" s="15"/>
      <c r="P40" s="15"/>
      <c r="Q40" s="15"/>
      <c r="R40" s="15"/>
      <c r="S40" s="15"/>
      <c r="T40" s="15"/>
      <c r="U40" s="15"/>
    </row>
    <row r="41" spans="1:21" ht="16.5" customHeight="1" x14ac:dyDescent="0.3">
      <c r="A41" s="3"/>
      <c r="B41" s="36" t="s">
        <v>22</v>
      </c>
      <c r="C41" s="19">
        <f t="shared" si="2"/>
        <v>0</v>
      </c>
      <c r="D41" s="6" t="s">
        <v>18</v>
      </c>
      <c r="E41" s="6">
        <f>$E$11</f>
        <v>1.242</v>
      </c>
      <c r="F41" s="37">
        <v>0.8</v>
      </c>
      <c r="G41" s="38">
        <f>(E41+((E42-E41)*F41))</f>
        <v>1.4212</v>
      </c>
      <c r="H41" s="40">
        <f>$H$15</f>
        <v>8100</v>
      </c>
      <c r="I41" s="40">
        <f>H41/G41</f>
        <v>5699.408950182944</v>
      </c>
      <c r="J41" s="40" t="e">
        <f>I41/C41</f>
        <v>#DIV/0!</v>
      </c>
      <c r="K41" s="41">
        <f>$K$5</f>
        <v>210</v>
      </c>
      <c r="L41" s="43" t="e">
        <f>((K41*J41)*60)/1000</f>
        <v>#DIV/0!</v>
      </c>
      <c r="M41" s="43" t="e">
        <f>L41*0.6213</f>
        <v>#DIV/0!</v>
      </c>
      <c r="N41" s="20"/>
      <c r="O41" s="15"/>
      <c r="P41" s="15"/>
      <c r="Q41" s="15"/>
      <c r="R41" s="15"/>
      <c r="S41" s="15"/>
      <c r="T41" s="15"/>
      <c r="U41" s="15"/>
    </row>
    <row r="42" spans="1:21" ht="16.5" customHeight="1" x14ac:dyDescent="0.3">
      <c r="A42" s="5"/>
      <c r="B42" s="36"/>
      <c r="C42" s="19">
        <f t="shared" si="2"/>
        <v>0</v>
      </c>
      <c r="D42" s="6" t="s">
        <v>19</v>
      </c>
      <c r="E42" s="6">
        <f>$E$12</f>
        <v>1.466</v>
      </c>
      <c r="F42" s="37"/>
      <c r="G42" s="38"/>
      <c r="H42" s="40"/>
      <c r="I42" s="40"/>
      <c r="J42" s="40"/>
      <c r="K42" s="42"/>
      <c r="L42" s="43"/>
      <c r="M42" s="43"/>
      <c r="N42" s="20"/>
      <c r="O42" s="15"/>
      <c r="P42" s="15"/>
      <c r="Q42" s="15"/>
      <c r="R42" s="15"/>
      <c r="S42" s="15"/>
      <c r="T42" s="15"/>
      <c r="U42" s="15"/>
    </row>
    <row r="43" spans="1:21" ht="16.5" customHeight="1" x14ac:dyDescent="0.3">
      <c r="A43" s="3"/>
      <c r="B43" s="36" t="s">
        <v>23</v>
      </c>
      <c r="C43" s="19">
        <f t="shared" si="2"/>
        <v>0</v>
      </c>
      <c r="D43" s="6" t="s">
        <v>18</v>
      </c>
      <c r="E43" s="6">
        <f>$E$13</f>
        <v>1.0509999999999999</v>
      </c>
      <c r="F43" s="37">
        <v>0.9</v>
      </c>
      <c r="G43" s="38">
        <f>(E43+((E44-E43)*F43))</f>
        <v>1.1833</v>
      </c>
      <c r="H43" s="40">
        <f>$H$15</f>
        <v>8100</v>
      </c>
      <c r="I43" s="40">
        <f>H43/G43</f>
        <v>6845.2632468520242</v>
      </c>
      <c r="J43" s="40" t="e">
        <f>I43/C43</f>
        <v>#DIV/0!</v>
      </c>
      <c r="K43" s="41">
        <f>$K$5</f>
        <v>210</v>
      </c>
      <c r="L43" s="43" t="e">
        <f>((K43*J43)*60)/1000</f>
        <v>#DIV/0!</v>
      </c>
      <c r="M43" s="43" t="e">
        <f>L43*0.6213</f>
        <v>#DIV/0!</v>
      </c>
      <c r="N43" s="20"/>
      <c r="O43" s="15"/>
      <c r="P43" s="15"/>
      <c r="Q43" s="15"/>
      <c r="R43" s="15"/>
      <c r="S43" s="15"/>
      <c r="T43" s="15"/>
      <c r="U43" s="15"/>
    </row>
    <row r="44" spans="1:21" ht="16.5" customHeight="1" x14ac:dyDescent="0.3">
      <c r="A44" s="5"/>
      <c r="B44" s="36"/>
      <c r="C44" s="19">
        <f t="shared" si="2"/>
        <v>0</v>
      </c>
      <c r="D44" s="6" t="s">
        <v>19</v>
      </c>
      <c r="E44" s="6">
        <f>$E$14</f>
        <v>1.198</v>
      </c>
      <c r="F44" s="37"/>
      <c r="G44" s="38"/>
      <c r="H44" s="40"/>
      <c r="I44" s="40"/>
      <c r="J44" s="40"/>
      <c r="K44" s="42"/>
      <c r="L44" s="43"/>
      <c r="M44" s="43"/>
      <c r="N44" s="20"/>
      <c r="O44" s="15"/>
      <c r="P44" s="15"/>
      <c r="Q44" s="15"/>
      <c r="R44" s="15"/>
      <c r="S44" s="15"/>
      <c r="T44" s="15"/>
      <c r="U44" s="15"/>
    </row>
    <row r="45" spans="1:21" ht="16.5" customHeight="1" x14ac:dyDescent="0.3">
      <c r="A45" s="3"/>
      <c r="B45" s="36" t="s">
        <v>24</v>
      </c>
      <c r="C45" s="19">
        <f t="shared" si="2"/>
        <v>0</v>
      </c>
      <c r="D45" s="6" t="s">
        <v>18</v>
      </c>
      <c r="E45" s="6">
        <f>$E$15</f>
        <v>0.78300000000000003</v>
      </c>
      <c r="F45" s="37">
        <v>1</v>
      </c>
      <c r="G45" s="38">
        <f>(E45+((E46-E45)*F45))</f>
        <v>1.022</v>
      </c>
      <c r="H45" s="40">
        <f>$H$15</f>
        <v>8100</v>
      </c>
      <c r="I45" s="40">
        <f>H45/G45</f>
        <v>7925.6360078277885</v>
      </c>
      <c r="J45" s="40" t="e">
        <f>I45/C45</f>
        <v>#DIV/0!</v>
      </c>
      <c r="K45" s="41">
        <f>$K$5</f>
        <v>210</v>
      </c>
      <c r="L45" s="43" t="e">
        <f>((K45*J45)*60)/1000</f>
        <v>#DIV/0!</v>
      </c>
      <c r="M45" s="43" t="e">
        <f>L45*0.6213</f>
        <v>#DIV/0!</v>
      </c>
      <c r="N45" s="20"/>
      <c r="O45" s="15"/>
      <c r="P45" s="15"/>
      <c r="Q45" s="15"/>
      <c r="R45" s="15"/>
      <c r="S45" s="15"/>
      <c r="T45" s="15"/>
      <c r="U45" s="15"/>
    </row>
    <row r="46" spans="1:21" ht="16.5" customHeight="1" x14ac:dyDescent="0.3">
      <c r="A46" s="5"/>
      <c r="B46" s="36"/>
      <c r="C46" s="19">
        <f t="shared" si="2"/>
        <v>0</v>
      </c>
      <c r="D46" s="6" t="s">
        <v>19</v>
      </c>
      <c r="E46" s="6">
        <f>$E$16</f>
        <v>1.022</v>
      </c>
      <c r="F46" s="37"/>
      <c r="G46" s="38"/>
      <c r="H46" s="40"/>
      <c r="I46" s="40"/>
      <c r="J46" s="40"/>
      <c r="K46" s="42"/>
      <c r="L46" s="43"/>
      <c r="M46" s="43"/>
      <c r="N46" s="20"/>
      <c r="O46" s="15"/>
      <c r="P46" s="15"/>
      <c r="Q46" s="15"/>
      <c r="R46" s="15"/>
      <c r="S46" s="15"/>
      <c r="T46" s="15"/>
      <c r="U46" s="15"/>
    </row>
    <row r="47" spans="1:21" ht="18.75" customHeight="1" x14ac:dyDescent="0.3">
      <c r="A47" s="5"/>
      <c r="B47" s="44" t="s">
        <v>36</v>
      </c>
      <c r="C47" s="53"/>
      <c r="D47" s="54"/>
      <c r="E47" s="53"/>
      <c r="F47" s="55"/>
      <c r="G47" s="23"/>
      <c r="H47" s="8"/>
      <c r="I47" s="8"/>
      <c r="J47" s="8"/>
      <c r="K47" s="23"/>
      <c r="L47" s="32"/>
      <c r="M47" s="32"/>
      <c r="N47" s="29"/>
      <c r="O47" s="15"/>
      <c r="P47" s="15"/>
      <c r="Q47" s="15"/>
      <c r="R47" s="15"/>
      <c r="S47" s="15"/>
      <c r="T47" s="15"/>
      <c r="U47" s="15"/>
    </row>
    <row r="48" spans="1:21" ht="18.75" customHeight="1" x14ac:dyDescent="0.3">
      <c r="A48" s="3"/>
      <c r="B48" s="56" t="s">
        <v>28</v>
      </c>
      <c r="C48" s="57"/>
      <c r="D48" s="57"/>
      <c r="E48" s="57"/>
      <c r="F48" s="57"/>
      <c r="G48" s="58"/>
      <c r="H48" s="59" t="s">
        <v>29</v>
      </c>
      <c r="I48" s="60"/>
      <c r="J48" s="60"/>
      <c r="K48" s="60"/>
      <c r="L48" s="60"/>
      <c r="M48" s="61"/>
      <c r="N48" s="20"/>
      <c r="O48" s="15"/>
      <c r="P48" s="15"/>
      <c r="Q48" s="15"/>
      <c r="R48" s="15"/>
      <c r="S48" s="15"/>
      <c r="T48" s="15"/>
      <c r="U48" s="15"/>
    </row>
    <row r="49" spans="1:21" ht="45" customHeight="1" x14ac:dyDescent="0.3">
      <c r="A49" s="3"/>
      <c r="B49" s="7" t="s">
        <v>5</v>
      </c>
      <c r="C49" s="7" t="s">
        <v>6</v>
      </c>
      <c r="D49" s="7" t="s">
        <v>7</v>
      </c>
      <c r="E49" s="7" t="s">
        <v>8</v>
      </c>
      <c r="F49" s="24" t="s">
        <v>9</v>
      </c>
      <c r="G49" s="24" t="s">
        <v>10</v>
      </c>
      <c r="H49" s="13" t="s">
        <v>11</v>
      </c>
      <c r="I49" s="13" t="s">
        <v>12</v>
      </c>
      <c r="J49" s="13" t="s">
        <v>13</v>
      </c>
      <c r="K49" s="13" t="s">
        <v>14</v>
      </c>
      <c r="L49" s="35" t="s">
        <v>15</v>
      </c>
      <c r="M49" s="35" t="s">
        <v>16</v>
      </c>
      <c r="N49" s="20"/>
      <c r="O49" s="15"/>
      <c r="P49" s="15"/>
      <c r="Q49" s="15"/>
      <c r="R49" s="15"/>
      <c r="S49" s="15"/>
      <c r="T49" s="15"/>
      <c r="U49" s="15"/>
    </row>
    <row r="50" spans="1:21" ht="16.5" customHeight="1" x14ac:dyDescent="0.3">
      <c r="A50" s="3"/>
      <c r="B50" s="36" t="s">
        <v>17</v>
      </c>
      <c r="C50" s="19">
        <f t="shared" ref="C50:C61" si="3">$C$5</f>
        <v>0</v>
      </c>
      <c r="D50" s="6" t="s">
        <v>18</v>
      </c>
      <c r="E50" s="6">
        <f>$E$5</f>
        <v>2.6629999999999998</v>
      </c>
      <c r="F50" s="37">
        <v>1</v>
      </c>
      <c r="G50" s="38">
        <f>(E50+((E51-E50)*F50))</f>
        <v>3.5470000000000002</v>
      </c>
      <c r="H50" s="40">
        <f>$H$15</f>
        <v>8100</v>
      </c>
      <c r="I50" s="40">
        <f>H50/G50</f>
        <v>2283.6199605300253</v>
      </c>
      <c r="J50" s="40" t="e">
        <f>I50/C50</f>
        <v>#DIV/0!</v>
      </c>
      <c r="K50" s="41">
        <f>$K$5</f>
        <v>210</v>
      </c>
      <c r="L50" s="43" t="e">
        <f>((K50*J50)*60)/1000</f>
        <v>#DIV/0!</v>
      </c>
      <c r="M50" s="43" t="e">
        <f>L50*0.6213</f>
        <v>#DIV/0!</v>
      </c>
      <c r="N50" s="20"/>
      <c r="O50" s="15"/>
      <c r="P50" s="15"/>
      <c r="Q50" s="15"/>
      <c r="R50" s="15"/>
      <c r="S50" s="15"/>
      <c r="T50" s="15"/>
      <c r="U50" s="15"/>
    </row>
    <row r="51" spans="1:21" ht="16.5" customHeight="1" x14ac:dyDescent="0.3">
      <c r="A51" s="5"/>
      <c r="B51" s="36"/>
      <c r="C51" s="19">
        <f t="shared" si="3"/>
        <v>0</v>
      </c>
      <c r="D51" s="6" t="s">
        <v>19</v>
      </c>
      <c r="E51" s="6">
        <f>$E$6</f>
        <v>3.5470000000000002</v>
      </c>
      <c r="F51" s="37"/>
      <c r="G51" s="38"/>
      <c r="H51" s="40"/>
      <c r="I51" s="40"/>
      <c r="J51" s="40"/>
      <c r="K51" s="42"/>
      <c r="L51" s="43"/>
      <c r="M51" s="43"/>
      <c r="N51" s="20"/>
      <c r="O51" s="15"/>
      <c r="P51" s="15"/>
      <c r="Q51" s="15"/>
      <c r="R51" s="15"/>
      <c r="S51" s="15"/>
      <c r="T51" s="15"/>
      <c r="U51" s="15"/>
    </row>
    <row r="52" spans="1:21" ht="16.5" customHeight="1" x14ac:dyDescent="0.3">
      <c r="A52" s="3"/>
      <c r="B52" s="36" t="s">
        <v>20</v>
      </c>
      <c r="C52" s="19">
        <f t="shared" si="3"/>
        <v>0</v>
      </c>
      <c r="D52" s="6" t="s">
        <v>18</v>
      </c>
      <c r="E52" s="6">
        <f>$E$7</f>
        <v>1.974</v>
      </c>
      <c r="F52" s="37">
        <v>1</v>
      </c>
      <c r="G52" s="38">
        <f>(E52+((E53-E52)*F52))</f>
        <v>2.5049999999999999</v>
      </c>
      <c r="H52" s="40">
        <f>$H$15</f>
        <v>8100</v>
      </c>
      <c r="I52" s="40">
        <f>H52/G52</f>
        <v>3233.5329341317365</v>
      </c>
      <c r="J52" s="40" t="e">
        <f>I52/C52</f>
        <v>#DIV/0!</v>
      </c>
      <c r="K52" s="41">
        <f>$K$5</f>
        <v>210</v>
      </c>
      <c r="L52" s="43" t="e">
        <f>((K52*J52)*60)/1000</f>
        <v>#DIV/0!</v>
      </c>
      <c r="M52" s="43" t="e">
        <f>L52*0.6213</f>
        <v>#DIV/0!</v>
      </c>
      <c r="N52" s="20"/>
      <c r="O52" s="15"/>
      <c r="P52" s="15"/>
      <c r="Q52" s="15"/>
      <c r="R52" s="15"/>
      <c r="S52" s="15"/>
      <c r="T52" s="15"/>
      <c r="U52" s="15"/>
    </row>
    <row r="53" spans="1:21" ht="16.5" customHeight="1" x14ac:dyDescent="0.3">
      <c r="A53" s="5"/>
      <c r="B53" s="36"/>
      <c r="C53" s="19">
        <f t="shared" si="3"/>
        <v>0</v>
      </c>
      <c r="D53" s="6" t="s">
        <v>19</v>
      </c>
      <c r="E53" s="6">
        <f>$E$8</f>
        <v>2.5049999999999999</v>
      </c>
      <c r="F53" s="37"/>
      <c r="G53" s="38"/>
      <c r="H53" s="40"/>
      <c r="I53" s="40"/>
      <c r="J53" s="40"/>
      <c r="K53" s="42"/>
      <c r="L53" s="43"/>
      <c r="M53" s="43"/>
      <c r="N53" s="20"/>
      <c r="O53" s="15"/>
      <c r="P53" s="15"/>
      <c r="Q53" s="15"/>
      <c r="R53" s="15"/>
      <c r="S53" s="15"/>
      <c r="T53" s="15"/>
      <c r="U53" s="15"/>
    </row>
    <row r="54" spans="1:21" ht="16.5" customHeight="1" x14ac:dyDescent="0.3">
      <c r="A54" s="3"/>
      <c r="B54" s="36" t="s">
        <v>21</v>
      </c>
      <c r="C54" s="19">
        <f t="shared" si="3"/>
        <v>0</v>
      </c>
      <c r="D54" s="6" t="s">
        <v>18</v>
      </c>
      <c r="E54" s="6">
        <f>$E$9</f>
        <v>1.5329999999999999</v>
      </c>
      <c r="F54" s="37">
        <v>1</v>
      </c>
      <c r="G54" s="38">
        <f>(E54+((E55-E54)*F54))</f>
        <v>1.8720000000000001</v>
      </c>
      <c r="H54" s="40">
        <f>$H$15</f>
        <v>8100</v>
      </c>
      <c r="I54" s="40">
        <f>H54/G54</f>
        <v>4326.9230769230762</v>
      </c>
      <c r="J54" s="40" t="e">
        <f>I54/C54</f>
        <v>#DIV/0!</v>
      </c>
      <c r="K54" s="41">
        <f>$K$5</f>
        <v>210</v>
      </c>
      <c r="L54" s="43" t="e">
        <f>((K54*J54)*60)/1000</f>
        <v>#DIV/0!</v>
      </c>
      <c r="M54" s="43" t="e">
        <f>L54*0.6213</f>
        <v>#DIV/0!</v>
      </c>
      <c r="N54" s="20"/>
      <c r="O54" s="15"/>
      <c r="P54" s="15"/>
      <c r="Q54" s="15"/>
      <c r="R54" s="15"/>
      <c r="S54" s="15"/>
      <c r="T54" s="15"/>
      <c r="U54" s="15"/>
    </row>
    <row r="55" spans="1:21" ht="16.5" customHeight="1" x14ac:dyDescent="0.3">
      <c r="A55" s="5"/>
      <c r="B55" s="36"/>
      <c r="C55" s="19">
        <f t="shared" si="3"/>
        <v>0</v>
      </c>
      <c r="D55" s="6" t="s">
        <v>19</v>
      </c>
      <c r="E55" s="6">
        <f>$E$10</f>
        <v>1.8720000000000001</v>
      </c>
      <c r="F55" s="37"/>
      <c r="G55" s="38"/>
      <c r="H55" s="40"/>
      <c r="I55" s="40"/>
      <c r="J55" s="40"/>
      <c r="K55" s="42"/>
      <c r="L55" s="43"/>
      <c r="M55" s="43"/>
      <c r="N55" s="20"/>
      <c r="O55" s="15"/>
      <c r="P55" s="15"/>
      <c r="Q55" s="15"/>
      <c r="R55" s="15"/>
      <c r="S55" s="15"/>
      <c r="T55" s="15"/>
      <c r="U55" s="15"/>
    </row>
    <row r="56" spans="1:21" ht="16.5" customHeight="1" x14ac:dyDescent="0.3">
      <c r="A56" s="3"/>
      <c r="B56" s="36" t="s">
        <v>22</v>
      </c>
      <c r="C56" s="19">
        <f t="shared" si="3"/>
        <v>0</v>
      </c>
      <c r="D56" s="6" t="s">
        <v>18</v>
      </c>
      <c r="E56" s="6">
        <f>$E$11</f>
        <v>1.242</v>
      </c>
      <c r="F56" s="37">
        <v>1</v>
      </c>
      <c r="G56" s="38">
        <f>(E56+((E57-E56)*F56))</f>
        <v>1.466</v>
      </c>
      <c r="H56" s="40">
        <f>$H$15</f>
        <v>8100</v>
      </c>
      <c r="I56" s="40">
        <f>H56/G56</f>
        <v>5525.2387448840382</v>
      </c>
      <c r="J56" s="40" t="e">
        <f>I56/C56</f>
        <v>#DIV/0!</v>
      </c>
      <c r="K56" s="41">
        <f>$K$5</f>
        <v>210</v>
      </c>
      <c r="L56" s="43" t="e">
        <f>((K56*J56)*60)/1000</f>
        <v>#DIV/0!</v>
      </c>
      <c r="M56" s="43" t="e">
        <f>L56*0.6213</f>
        <v>#DIV/0!</v>
      </c>
      <c r="N56" s="20"/>
      <c r="O56" s="15"/>
      <c r="P56" s="15"/>
      <c r="Q56" s="15"/>
      <c r="R56" s="15"/>
      <c r="S56" s="15"/>
      <c r="T56" s="15"/>
      <c r="U56" s="15"/>
    </row>
    <row r="57" spans="1:21" ht="16.5" customHeight="1" x14ac:dyDescent="0.3">
      <c r="A57" s="5"/>
      <c r="B57" s="36"/>
      <c r="C57" s="19">
        <f t="shared" si="3"/>
        <v>0</v>
      </c>
      <c r="D57" s="6" t="s">
        <v>19</v>
      </c>
      <c r="E57" s="6">
        <f>$E$12</f>
        <v>1.466</v>
      </c>
      <c r="F57" s="37"/>
      <c r="G57" s="38"/>
      <c r="H57" s="40"/>
      <c r="I57" s="40"/>
      <c r="J57" s="40"/>
      <c r="K57" s="42"/>
      <c r="L57" s="43"/>
      <c r="M57" s="43"/>
      <c r="N57" s="20"/>
      <c r="O57" s="15"/>
      <c r="P57" s="15"/>
      <c r="Q57" s="15"/>
      <c r="R57" s="15"/>
      <c r="S57" s="15"/>
      <c r="T57" s="15"/>
      <c r="U57" s="15"/>
    </row>
    <row r="58" spans="1:21" ht="16.5" customHeight="1" x14ac:dyDescent="0.3">
      <c r="A58" s="3"/>
      <c r="B58" s="36" t="s">
        <v>23</v>
      </c>
      <c r="C58" s="19">
        <f t="shared" si="3"/>
        <v>0</v>
      </c>
      <c r="D58" s="6" t="s">
        <v>18</v>
      </c>
      <c r="E58" s="6">
        <f>$E$13</f>
        <v>1.0509999999999999</v>
      </c>
      <c r="F58" s="37">
        <v>1</v>
      </c>
      <c r="G58" s="38">
        <f>(E58+((E59-E58)*F58))</f>
        <v>1.198</v>
      </c>
      <c r="H58" s="40">
        <f>$H$15</f>
        <v>8100</v>
      </c>
      <c r="I58" s="40">
        <f>H58/G58</f>
        <v>6761.2687813021703</v>
      </c>
      <c r="J58" s="40" t="e">
        <f>I58/C58</f>
        <v>#DIV/0!</v>
      </c>
      <c r="K58" s="41">
        <f>$K$5</f>
        <v>210</v>
      </c>
      <c r="L58" s="43" t="e">
        <f>((K58*J58)*60)/1000</f>
        <v>#DIV/0!</v>
      </c>
      <c r="M58" s="43" t="e">
        <f>L58*0.6213</f>
        <v>#DIV/0!</v>
      </c>
      <c r="N58" s="20"/>
      <c r="O58" s="15"/>
      <c r="P58" s="15"/>
      <c r="Q58" s="15"/>
      <c r="R58" s="15"/>
      <c r="S58" s="15"/>
      <c r="T58" s="15"/>
      <c r="U58" s="15"/>
    </row>
    <row r="59" spans="1:21" ht="16.5" customHeight="1" x14ac:dyDescent="0.3">
      <c r="A59" s="5"/>
      <c r="B59" s="36"/>
      <c r="C59" s="19">
        <f t="shared" si="3"/>
        <v>0</v>
      </c>
      <c r="D59" s="6" t="s">
        <v>19</v>
      </c>
      <c r="E59" s="6">
        <f>$E$14</f>
        <v>1.198</v>
      </c>
      <c r="F59" s="37"/>
      <c r="G59" s="38"/>
      <c r="H59" s="40"/>
      <c r="I59" s="40"/>
      <c r="J59" s="40"/>
      <c r="K59" s="42"/>
      <c r="L59" s="43"/>
      <c r="M59" s="43"/>
      <c r="N59" s="20"/>
      <c r="O59" s="15"/>
      <c r="P59" s="15"/>
      <c r="Q59" s="15"/>
      <c r="R59" s="15"/>
      <c r="S59" s="15"/>
      <c r="T59" s="15"/>
      <c r="U59" s="15"/>
    </row>
    <row r="60" spans="1:21" ht="16.5" customHeight="1" x14ac:dyDescent="0.3">
      <c r="A60" s="3"/>
      <c r="B60" s="36" t="s">
        <v>24</v>
      </c>
      <c r="C60" s="19">
        <f t="shared" si="3"/>
        <v>0</v>
      </c>
      <c r="D60" s="6" t="s">
        <v>18</v>
      </c>
      <c r="E60" s="6">
        <f>$E$15</f>
        <v>0.78300000000000003</v>
      </c>
      <c r="F60" s="37">
        <v>1</v>
      </c>
      <c r="G60" s="38">
        <f>(E60+((E61-E60)*F60))</f>
        <v>1.022</v>
      </c>
      <c r="H60" s="40">
        <f>$H$15</f>
        <v>8100</v>
      </c>
      <c r="I60" s="40">
        <f>H60/G60</f>
        <v>7925.6360078277885</v>
      </c>
      <c r="J60" s="40" t="e">
        <f>I60/C60</f>
        <v>#DIV/0!</v>
      </c>
      <c r="K60" s="41">
        <f>$K$5</f>
        <v>210</v>
      </c>
      <c r="L60" s="43" t="e">
        <f>((K60*J60)*60)/1000</f>
        <v>#DIV/0!</v>
      </c>
      <c r="M60" s="43" t="e">
        <f>L60*0.6213</f>
        <v>#DIV/0!</v>
      </c>
      <c r="N60" s="20"/>
      <c r="O60" s="15"/>
      <c r="P60" s="15"/>
      <c r="Q60" s="15"/>
      <c r="R60" s="15"/>
      <c r="S60" s="15"/>
      <c r="T60" s="15"/>
      <c r="U60" s="15"/>
    </row>
    <row r="61" spans="1:21" ht="16.5" customHeight="1" x14ac:dyDescent="0.3">
      <c r="A61" s="5"/>
      <c r="B61" s="36"/>
      <c r="C61" s="19">
        <f t="shared" si="3"/>
        <v>0</v>
      </c>
      <c r="D61" s="6" t="s">
        <v>19</v>
      </c>
      <c r="E61" s="6">
        <f>$E$16</f>
        <v>1.022</v>
      </c>
      <c r="F61" s="37"/>
      <c r="G61" s="38"/>
      <c r="H61" s="40"/>
      <c r="I61" s="40"/>
      <c r="J61" s="40"/>
      <c r="K61" s="42"/>
      <c r="L61" s="43"/>
      <c r="M61" s="43"/>
      <c r="N61" s="20"/>
      <c r="O61" s="15"/>
      <c r="P61" s="15"/>
      <c r="Q61" s="15"/>
      <c r="R61" s="15"/>
      <c r="S61" s="15"/>
      <c r="T61" s="15"/>
      <c r="U61" s="15"/>
    </row>
    <row r="62" spans="1:21" ht="18.75" customHeight="1" x14ac:dyDescent="0.3">
      <c r="A62" s="5"/>
      <c r="B62" s="44" t="s">
        <v>37</v>
      </c>
      <c r="C62" s="52"/>
      <c r="D62" s="2"/>
      <c r="E62" s="10"/>
      <c r="F62" s="4"/>
      <c r="G62" s="10"/>
      <c r="H62" s="34" t="s">
        <v>38</v>
      </c>
      <c r="I62" s="9"/>
      <c r="J62" s="9"/>
      <c r="K62" s="10"/>
      <c r="L62" s="11"/>
      <c r="M62" s="11"/>
      <c r="N62" s="29"/>
      <c r="O62" s="15"/>
      <c r="P62" s="15"/>
      <c r="Q62" s="15"/>
      <c r="R62" s="15"/>
      <c r="S62" s="15"/>
      <c r="T62" s="15"/>
      <c r="U62" s="15"/>
    </row>
    <row r="63" spans="1:21" ht="18.75" customHeight="1" x14ac:dyDescent="0.3">
      <c r="A63" s="3"/>
      <c r="B63" s="45" t="s">
        <v>3</v>
      </c>
      <c r="C63" s="46"/>
      <c r="D63" s="45"/>
      <c r="E63" s="46"/>
      <c r="F63" s="47"/>
      <c r="G63" s="46"/>
      <c r="H63" s="48" t="s">
        <v>4</v>
      </c>
      <c r="I63" s="48"/>
      <c r="J63" s="48"/>
      <c r="K63" s="49"/>
      <c r="L63" s="50"/>
      <c r="M63" s="50"/>
      <c r="N63" s="20"/>
      <c r="O63" s="15"/>
      <c r="P63" s="15"/>
      <c r="Q63" s="15"/>
      <c r="R63" s="15"/>
      <c r="S63" s="15"/>
      <c r="T63" s="15"/>
      <c r="U63" s="15"/>
    </row>
    <row r="64" spans="1:21" ht="45" customHeight="1" x14ac:dyDescent="0.3">
      <c r="A64" s="3"/>
      <c r="B64" s="7" t="s">
        <v>5</v>
      </c>
      <c r="C64" s="7" t="s">
        <v>6</v>
      </c>
      <c r="D64" s="7" t="s">
        <v>7</v>
      </c>
      <c r="E64" s="7" t="s">
        <v>8</v>
      </c>
      <c r="F64" s="24" t="s">
        <v>9</v>
      </c>
      <c r="G64" s="24" t="s">
        <v>10</v>
      </c>
      <c r="H64" s="13" t="s">
        <v>11</v>
      </c>
      <c r="I64" s="13" t="s">
        <v>12</v>
      </c>
      <c r="J64" s="13" t="s">
        <v>13</v>
      </c>
      <c r="K64" s="13" t="s">
        <v>14</v>
      </c>
      <c r="L64" s="35" t="s">
        <v>15</v>
      </c>
      <c r="M64" s="35" t="s">
        <v>16</v>
      </c>
      <c r="N64" s="20"/>
      <c r="O64" s="15"/>
      <c r="P64" s="15"/>
      <c r="Q64" s="15"/>
      <c r="R64" s="15"/>
      <c r="S64" s="15"/>
      <c r="T64" s="15"/>
      <c r="U64" s="15"/>
    </row>
    <row r="65" spans="1:21" ht="16.5" customHeight="1" x14ac:dyDescent="0.3">
      <c r="A65" s="3"/>
      <c r="B65" s="36" t="s">
        <v>17</v>
      </c>
      <c r="C65" s="27" t="s">
        <v>39</v>
      </c>
      <c r="D65" s="6" t="s">
        <v>18</v>
      </c>
      <c r="E65" s="16" t="s">
        <v>40</v>
      </c>
      <c r="F65" s="37">
        <v>0.35</v>
      </c>
      <c r="G65" s="38">
        <f>(E65+((E66-E65)*F65))</f>
        <v>3.7707999999999999</v>
      </c>
      <c r="H65" s="40">
        <f>$H$73</f>
        <v>10000</v>
      </c>
      <c r="I65" s="40">
        <f>H65/G65</f>
        <v>2651.9571443725472</v>
      </c>
      <c r="J65" s="40">
        <f>I65/C65</f>
        <v>954.97196412407163</v>
      </c>
      <c r="K65" s="51">
        <v>9000</v>
      </c>
      <c r="L65" s="43">
        <f>((K65*J65)*60)/1000</f>
        <v>515684.86062699871</v>
      </c>
      <c r="M65" s="43">
        <f>L65*0.6213</f>
        <v>320395.00390755426</v>
      </c>
      <c r="N65" s="20"/>
      <c r="O65" s="15"/>
      <c r="P65" s="15"/>
      <c r="Q65" s="15"/>
      <c r="R65" s="15"/>
      <c r="S65" s="15"/>
      <c r="T65" s="15"/>
      <c r="U65" s="15"/>
    </row>
    <row r="66" spans="1:21" ht="16.5" customHeight="1" x14ac:dyDescent="0.3">
      <c r="A66" s="5"/>
      <c r="B66" s="36"/>
      <c r="C66" s="19" t="str">
        <f t="shared" ref="C66:C74" si="4">$C$65</f>
        <v>2.777</v>
      </c>
      <c r="D66" s="6" t="s">
        <v>19</v>
      </c>
      <c r="E66" s="16" t="s">
        <v>41</v>
      </c>
      <c r="F66" s="37"/>
      <c r="G66" s="38"/>
      <c r="H66" s="40"/>
      <c r="I66" s="40"/>
      <c r="J66" s="40"/>
      <c r="K66" s="51"/>
      <c r="L66" s="43"/>
      <c r="M66" s="43"/>
      <c r="N66" s="20"/>
      <c r="O66" s="15"/>
      <c r="P66" s="15"/>
      <c r="Q66" s="15"/>
      <c r="R66" s="15"/>
      <c r="S66" s="15"/>
      <c r="T66" s="15"/>
      <c r="U66" s="15"/>
    </row>
    <row r="67" spans="1:21" ht="16.5" customHeight="1" x14ac:dyDescent="0.3">
      <c r="A67" s="3"/>
      <c r="B67" s="36" t="s">
        <v>20</v>
      </c>
      <c r="C67" s="19" t="str">
        <f t="shared" si="4"/>
        <v>2.777</v>
      </c>
      <c r="D67" s="6" t="s">
        <v>18</v>
      </c>
      <c r="E67" s="1">
        <v>2.294</v>
      </c>
      <c r="F67" s="37">
        <v>0.45</v>
      </c>
      <c r="G67" s="38">
        <f>(E74+((E68-E74)*F67))</f>
        <v>2.0799500000000002</v>
      </c>
      <c r="H67" s="40">
        <f>$H$73</f>
        <v>10000</v>
      </c>
      <c r="I67" s="40">
        <f>H67/G67</f>
        <v>4807.8078799971145</v>
      </c>
      <c r="J67" s="40">
        <v>974</v>
      </c>
      <c r="K67" s="41">
        <f>$K$65</f>
        <v>9000</v>
      </c>
      <c r="L67" s="43">
        <f>((K67*J67)*60)/1000</f>
        <v>525960</v>
      </c>
      <c r="M67" s="43">
        <f>L67*0.6213</f>
        <v>326778.94799999997</v>
      </c>
      <c r="N67" s="20"/>
      <c r="O67" s="15"/>
      <c r="P67" s="15"/>
      <c r="Q67" s="15"/>
      <c r="R67" s="15"/>
      <c r="S67" s="15"/>
      <c r="T67" s="15"/>
      <c r="U67" s="15"/>
    </row>
    <row r="68" spans="1:21" ht="16.5" customHeight="1" x14ac:dyDescent="0.3">
      <c r="A68" s="5"/>
      <c r="B68" s="36"/>
      <c r="C68" s="19" t="str">
        <f t="shared" si="4"/>
        <v>2.777</v>
      </c>
      <c r="D68" s="6" t="s">
        <v>19</v>
      </c>
      <c r="E68" s="16">
        <v>3.0870000000000002</v>
      </c>
      <c r="F68" s="37"/>
      <c r="G68" s="38"/>
      <c r="H68" s="40"/>
      <c r="I68" s="40"/>
      <c r="J68" s="40"/>
      <c r="K68" s="42"/>
      <c r="L68" s="43"/>
      <c r="M68" s="43"/>
      <c r="N68" s="20"/>
      <c r="O68" s="15"/>
      <c r="P68" s="15"/>
      <c r="Q68" s="15"/>
      <c r="R68" s="15"/>
      <c r="S68" s="15"/>
      <c r="T68" s="15"/>
      <c r="U68" s="15"/>
    </row>
    <row r="69" spans="1:21" ht="16.5" customHeight="1" x14ac:dyDescent="0.3">
      <c r="A69" s="3"/>
      <c r="B69" s="36" t="s">
        <v>21</v>
      </c>
      <c r="C69" s="19" t="str">
        <f t="shared" si="4"/>
        <v>2.777</v>
      </c>
      <c r="D69" s="6" t="s">
        <v>18</v>
      </c>
      <c r="E69" s="16">
        <v>1.6870000000000001</v>
      </c>
      <c r="F69" s="37">
        <v>0.6</v>
      </c>
      <c r="G69" s="38">
        <f>(E69+((E70-E69)*F69))</f>
        <v>1.9647999999999999</v>
      </c>
      <c r="H69" s="40">
        <f>$H$73</f>
        <v>10000</v>
      </c>
      <c r="I69" s="40">
        <f>H69/G69</f>
        <v>5089.5765472312705</v>
      </c>
      <c r="J69" s="40">
        <f>I69/C69</f>
        <v>1832.7607300076595</v>
      </c>
      <c r="K69" s="41">
        <f>$K$65</f>
        <v>9000</v>
      </c>
      <c r="L69" s="43">
        <f>((K69*J69)*60)/1000</f>
        <v>989690.79420413612</v>
      </c>
      <c r="M69" s="43">
        <f>L69*0.6213</f>
        <v>614894.89043902978</v>
      </c>
      <c r="N69" s="20"/>
      <c r="O69" s="15"/>
      <c r="P69" s="15"/>
      <c r="Q69" s="15"/>
      <c r="R69" s="15"/>
      <c r="S69" s="15"/>
      <c r="T69" s="15"/>
      <c r="U69" s="15"/>
    </row>
    <row r="70" spans="1:21" ht="16.5" customHeight="1" x14ac:dyDescent="0.3">
      <c r="A70" s="5"/>
      <c r="B70" s="36"/>
      <c r="C70" s="19" t="str">
        <f t="shared" si="4"/>
        <v>2.777</v>
      </c>
      <c r="D70" s="6" t="s">
        <v>19</v>
      </c>
      <c r="E70" s="16">
        <v>2.15</v>
      </c>
      <c r="F70" s="37"/>
      <c r="G70" s="38"/>
      <c r="H70" s="40"/>
      <c r="I70" s="40"/>
      <c r="J70" s="40"/>
      <c r="K70" s="42"/>
      <c r="L70" s="43"/>
      <c r="M70" s="43"/>
      <c r="N70" s="20"/>
      <c r="O70" s="15"/>
      <c r="P70" s="15"/>
      <c r="Q70" s="15"/>
      <c r="R70" s="15"/>
      <c r="S70" s="15"/>
      <c r="T70" s="15"/>
      <c r="U70" s="15"/>
    </row>
    <row r="71" spans="1:21" ht="16.5" customHeight="1" x14ac:dyDescent="0.3">
      <c r="A71" s="3"/>
      <c r="B71" s="36" t="s">
        <v>22</v>
      </c>
      <c r="C71" s="19" t="str">
        <f t="shared" si="4"/>
        <v>2.777</v>
      </c>
      <c r="D71" s="6" t="s">
        <v>18</v>
      </c>
      <c r="E71" s="16">
        <v>1.3109999999999999</v>
      </c>
      <c r="F71" s="37">
        <v>0.75</v>
      </c>
      <c r="G71" s="38">
        <f>(E71+((E72-E71)*F71))</f>
        <v>1.5262500000000001</v>
      </c>
      <c r="H71" s="40">
        <f>$H$73</f>
        <v>10000</v>
      </c>
      <c r="I71" s="40">
        <f>H71/G71</f>
        <v>6552.0065520065518</v>
      </c>
      <c r="J71" s="40">
        <f>I71/C71</f>
        <v>2359.3829859584271</v>
      </c>
      <c r="K71" s="41">
        <f>$K$65</f>
        <v>9000</v>
      </c>
      <c r="L71" s="43">
        <f>((K71*J71)*60)/1000</f>
        <v>1274066.8124175505</v>
      </c>
      <c r="M71" s="43">
        <f>L71*0.6213</f>
        <v>791577.7105550241</v>
      </c>
      <c r="N71" s="20"/>
      <c r="O71" s="15"/>
      <c r="P71" s="15"/>
      <c r="Q71" s="15"/>
      <c r="R71" s="15"/>
      <c r="S71" s="15"/>
      <c r="T71" s="15"/>
      <c r="U71" s="15"/>
    </row>
    <row r="72" spans="1:21" ht="16.5" customHeight="1" x14ac:dyDescent="0.3">
      <c r="A72" s="5"/>
      <c r="B72" s="36"/>
      <c r="C72" s="19" t="str">
        <f t="shared" si="4"/>
        <v>2.777</v>
      </c>
      <c r="D72" s="6" t="s">
        <v>19</v>
      </c>
      <c r="E72" s="16">
        <v>1.5980000000000001</v>
      </c>
      <c r="F72" s="37"/>
      <c r="G72" s="38"/>
      <c r="H72" s="40"/>
      <c r="I72" s="40"/>
      <c r="J72" s="40"/>
      <c r="K72" s="42"/>
      <c r="L72" s="43"/>
      <c r="M72" s="43"/>
      <c r="N72" s="20"/>
      <c r="O72" s="15"/>
      <c r="P72" s="15"/>
      <c r="Q72" s="15"/>
      <c r="R72" s="15"/>
      <c r="S72" s="15"/>
      <c r="T72" s="15"/>
      <c r="U72" s="15"/>
    </row>
    <row r="73" spans="1:21" ht="16.5" customHeight="1" x14ac:dyDescent="0.3">
      <c r="A73" s="3"/>
      <c r="B73" s="36" t="s">
        <v>23</v>
      </c>
      <c r="C73" s="19" t="str">
        <f t="shared" si="4"/>
        <v>2.777</v>
      </c>
      <c r="D73" s="6" t="s">
        <v>18</v>
      </c>
      <c r="E73" s="16">
        <v>0.93100000000000005</v>
      </c>
      <c r="F73" s="37">
        <v>1</v>
      </c>
      <c r="G73" s="38">
        <f>(E73+((E74-E73)*F73))</f>
        <v>1.256</v>
      </c>
      <c r="H73" s="39">
        <v>10000</v>
      </c>
      <c r="I73" s="40">
        <f>H73/G73</f>
        <v>7961.7834394904457</v>
      </c>
      <c r="J73" s="40">
        <f>I73/C73</f>
        <v>2867.0448107635743</v>
      </c>
      <c r="K73" s="41">
        <f>$K$65</f>
        <v>9000</v>
      </c>
      <c r="L73" s="43">
        <f>((K73*J73)*60)/1000</f>
        <v>1548204.1978123302</v>
      </c>
      <c r="M73" s="43">
        <f>L73*0.6213</f>
        <v>961899.26810080069</v>
      </c>
      <c r="N73" s="20"/>
      <c r="O73" s="15"/>
      <c r="P73" s="15"/>
      <c r="Q73" s="15"/>
      <c r="R73" s="15"/>
      <c r="S73" s="15"/>
      <c r="T73" s="15"/>
      <c r="U73" s="15"/>
    </row>
    <row r="74" spans="1:21" ht="16.5" customHeight="1" x14ac:dyDescent="0.3">
      <c r="A74" s="5"/>
      <c r="B74" s="36"/>
      <c r="C74" s="19" t="str">
        <f t="shared" si="4"/>
        <v>2.777</v>
      </c>
      <c r="D74" s="6" t="s">
        <v>19</v>
      </c>
      <c r="E74" s="16">
        <v>1.256</v>
      </c>
      <c r="F74" s="37"/>
      <c r="G74" s="38"/>
      <c r="H74" s="39"/>
      <c r="I74" s="40"/>
      <c r="J74" s="40"/>
      <c r="K74" s="42"/>
      <c r="L74" s="43"/>
      <c r="M74" s="43"/>
      <c r="N74" s="20"/>
      <c r="O74" s="15"/>
      <c r="P74" s="15"/>
      <c r="Q74" s="15"/>
      <c r="R74" s="15"/>
      <c r="S74" s="15"/>
      <c r="T74" s="15"/>
      <c r="U74" s="15"/>
    </row>
    <row r="75" spans="1:21" ht="18.75" customHeight="1" x14ac:dyDescent="0.3">
      <c r="A75" s="5"/>
      <c r="B75" s="44" t="s">
        <v>42</v>
      </c>
      <c r="C75" s="44"/>
      <c r="D75" s="44"/>
      <c r="E75" s="44"/>
      <c r="F75" s="28"/>
      <c r="G75" s="28"/>
      <c r="H75" s="34" t="s">
        <v>43</v>
      </c>
      <c r="I75" s="28"/>
      <c r="J75" s="28"/>
      <c r="K75" s="28"/>
      <c r="L75" s="28"/>
      <c r="M75" s="28"/>
      <c r="N75" s="29"/>
      <c r="O75" s="15"/>
      <c r="P75" s="15"/>
      <c r="Q75" s="15"/>
      <c r="R75" s="15"/>
      <c r="S75" s="15"/>
      <c r="T75" s="15"/>
      <c r="U75" s="15"/>
    </row>
    <row r="76" spans="1:21" ht="18.75" customHeight="1" x14ac:dyDescent="0.3">
      <c r="A76" s="3"/>
      <c r="B76" s="45" t="s">
        <v>3</v>
      </c>
      <c r="C76" s="46"/>
      <c r="D76" s="45"/>
      <c r="E76" s="46"/>
      <c r="F76" s="47"/>
      <c r="G76" s="46"/>
      <c r="H76" s="48" t="s">
        <v>4</v>
      </c>
      <c r="I76" s="48"/>
      <c r="J76" s="48"/>
      <c r="K76" s="49"/>
      <c r="L76" s="50"/>
      <c r="M76" s="50"/>
      <c r="N76" s="20"/>
      <c r="O76" s="15"/>
      <c r="P76" s="15"/>
      <c r="Q76" s="15"/>
      <c r="R76" s="15"/>
      <c r="S76" s="15"/>
      <c r="T76" s="15"/>
      <c r="U76" s="15"/>
    </row>
    <row r="77" spans="1:21" ht="45" customHeight="1" x14ac:dyDescent="0.3">
      <c r="A77" s="3"/>
      <c r="B77" s="7" t="s">
        <v>5</v>
      </c>
      <c r="C77" s="7" t="s">
        <v>6</v>
      </c>
      <c r="D77" s="7" t="s">
        <v>7</v>
      </c>
      <c r="E77" s="24" t="s">
        <v>8</v>
      </c>
      <c r="F77" s="24" t="s">
        <v>9</v>
      </c>
      <c r="G77" s="24" t="s">
        <v>10</v>
      </c>
      <c r="H77" s="13" t="s">
        <v>11</v>
      </c>
      <c r="I77" s="13" t="s">
        <v>12</v>
      </c>
      <c r="J77" s="13" t="s">
        <v>13</v>
      </c>
      <c r="K77" s="13" t="s">
        <v>14</v>
      </c>
      <c r="L77" s="35" t="s">
        <v>15</v>
      </c>
      <c r="M77" s="35" t="s">
        <v>16</v>
      </c>
      <c r="N77" s="20"/>
      <c r="O77" s="15"/>
      <c r="P77" s="15"/>
      <c r="Q77" s="15"/>
      <c r="R77" s="15"/>
      <c r="S77" s="15"/>
      <c r="T77" s="15"/>
      <c r="U77" s="15"/>
    </row>
    <row r="78" spans="1:21" ht="16.5" customHeight="1" x14ac:dyDescent="0.3">
      <c r="A78" s="3"/>
      <c r="B78" s="36" t="s">
        <v>17</v>
      </c>
      <c r="C78" s="27">
        <v>4.5</v>
      </c>
      <c r="D78" s="6" t="s">
        <v>18</v>
      </c>
      <c r="E78" s="16">
        <v>3.9950000000000001</v>
      </c>
      <c r="F78" s="37">
        <v>0</v>
      </c>
      <c r="G78" s="38">
        <f>(E78+((E80-E78)*F78))</f>
        <v>3.9950000000000001</v>
      </c>
      <c r="H78" s="40">
        <f>$H$90</f>
        <v>9300</v>
      </c>
      <c r="I78" s="40">
        <f>H78/G78</f>
        <v>2327.9098873591988</v>
      </c>
      <c r="J78" s="40">
        <f>I78/C78</f>
        <v>517.31330830204422</v>
      </c>
      <c r="K78" s="51">
        <v>220</v>
      </c>
      <c r="L78" s="43">
        <f>((K78*J78)*60)/1000</f>
        <v>6828.5356695869832</v>
      </c>
      <c r="M78" s="43">
        <f>L78*0.6213</f>
        <v>4242.569211514392</v>
      </c>
      <c r="N78" s="20"/>
      <c r="O78" s="15"/>
      <c r="P78" s="15"/>
      <c r="Q78" s="15"/>
      <c r="R78" s="15"/>
      <c r="S78" s="15"/>
      <c r="T78" s="15"/>
      <c r="U78" s="15"/>
    </row>
    <row r="79" spans="1:21" ht="16.5" customHeight="1" x14ac:dyDescent="0.3">
      <c r="A79" s="5"/>
      <c r="B79" s="36"/>
      <c r="C79" s="19"/>
      <c r="D79" s="6" t="s">
        <v>19</v>
      </c>
      <c r="E79" s="26">
        <v>5.298</v>
      </c>
      <c r="F79" s="37"/>
      <c r="G79" s="38"/>
      <c r="H79" s="40"/>
      <c r="I79" s="40"/>
      <c r="J79" s="40"/>
      <c r="K79" s="51"/>
      <c r="L79" s="43"/>
      <c r="M79" s="43"/>
      <c r="N79" s="20"/>
      <c r="O79" s="15"/>
      <c r="P79" s="15"/>
      <c r="Q79" s="15"/>
      <c r="R79" s="15"/>
      <c r="S79" s="15"/>
      <c r="T79" s="15"/>
      <c r="U79" s="15"/>
    </row>
    <row r="80" spans="1:21" ht="16.5" customHeight="1" x14ac:dyDescent="0.3">
      <c r="A80" s="3"/>
      <c r="B80" s="36" t="s">
        <v>20</v>
      </c>
      <c r="C80" s="19">
        <f>$C$78</f>
        <v>4.5</v>
      </c>
      <c r="D80" s="6" t="s">
        <v>18</v>
      </c>
      <c r="E80" s="16">
        <v>2.9980000000000002</v>
      </c>
      <c r="F80" s="37">
        <v>0.2</v>
      </c>
      <c r="G80" s="38">
        <f>(E80+((E81-E80)*F80))</f>
        <v>3.1506000000000003</v>
      </c>
      <c r="H80" s="40">
        <f>$H$90</f>
        <v>9300</v>
      </c>
      <c r="I80" s="40">
        <f>H80/G80</f>
        <v>2951.8187011997711</v>
      </c>
      <c r="J80" s="40">
        <f>I80/C80</f>
        <v>655.95971137772688</v>
      </c>
      <c r="K80" s="41">
        <f>K$78</f>
        <v>220</v>
      </c>
      <c r="L80" s="43">
        <f>((K80*J80)*60)/1000</f>
        <v>8658.6681901859938</v>
      </c>
      <c r="M80" s="43">
        <f>L80*0.6213</f>
        <v>5379.6305465625574</v>
      </c>
      <c r="N80" s="20"/>
      <c r="O80" s="15"/>
      <c r="P80" s="15"/>
      <c r="Q80" s="15"/>
      <c r="R80" s="15"/>
      <c r="S80" s="15"/>
      <c r="T80" s="15"/>
      <c r="U80" s="15"/>
    </row>
    <row r="81" spans="1:21" ht="16.5" customHeight="1" x14ac:dyDescent="0.3">
      <c r="A81" s="5"/>
      <c r="B81" s="36"/>
      <c r="C81" s="19"/>
      <c r="D81" s="6" t="s">
        <v>19</v>
      </c>
      <c r="E81" s="19">
        <v>3.7610000000000001</v>
      </c>
      <c r="F81" s="37"/>
      <c r="G81" s="38"/>
      <c r="H81" s="40"/>
      <c r="I81" s="40"/>
      <c r="J81" s="40"/>
      <c r="K81" s="42"/>
      <c r="L81" s="43"/>
      <c r="M81" s="43"/>
      <c r="N81" s="20"/>
      <c r="O81" s="15"/>
      <c r="P81" s="15"/>
      <c r="Q81" s="15"/>
      <c r="R81" s="15"/>
      <c r="S81" s="15"/>
      <c r="T81" s="15"/>
      <c r="U81" s="15"/>
    </row>
    <row r="82" spans="1:21" ht="16.5" customHeight="1" x14ac:dyDescent="0.3">
      <c r="A82" s="3"/>
      <c r="B82" s="36" t="s">
        <v>21</v>
      </c>
      <c r="C82" s="19">
        <f>$C$78</f>
        <v>4.5</v>
      </c>
      <c r="D82" s="6" t="s">
        <v>18</v>
      </c>
      <c r="E82" s="16">
        <v>2.3490000000000002</v>
      </c>
      <c r="F82" s="37">
        <v>0.4</v>
      </c>
      <c r="G82" s="38">
        <f>(E82+((E83-E82)*F82))</f>
        <v>2.5490000000000004</v>
      </c>
      <c r="H82" s="40">
        <f>$H$90</f>
        <v>9300</v>
      </c>
      <c r="I82" s="40">
        <f>H82/G82</f>
        <v>3648.4896037661824</v>
      </c>
      <c r="J82" s="40">
        <f>I82/C82</f>
        <v>810.77546750359613</v>
      </c>
      <c r="K82" s="41">
        <f>K$78</f>
        <v>220</v>
      </c>
      <c r="L82" s="43">
        <f>((K82*J82)*60)/1000</f>
        <v>10702.236171047469</v>
      </c>
      <c r="M82" s="43">
        <f>L82*0.6213</f>
        <v>6649.2993330717918</v>
      </c>
      <c r="N82" s="20"/>
      <c r="O82" s="15"/>
      <c r="P82" s="15"/>
      <c r="Q82" s="15"/>
      <c r="R82" s="15"/>
      <c r="S82" s="15"/>
      <c r="T82" s="15"/>
      <c r="U82" s="15"/>
    </row>
    <row r="83" spans="1:21" ht="16.5" customHeight="1" x14ac:dyDescent="0.3">
      <c r="A83" s="5"/>
      <c r="B83" s="36"/>
      <c r="C83" s="19"/>
      <c r="D83" s="6" t="s">
        <v>19</v>
      </c>
      <c r="E83" s="16">
        <v>2.8490000000000002</v>
      </c>
      <c r="F83" s="37"/>
      <c r="G83" s="38"/>
      <c r="H83" s="40"/>
      <c r="I83" s="40"/>
      <c r="J83" s="40"/>
      <c r="K83" s="42"/>
      <c r="L83" s="43"/>
      <c r="M83" s="43"/>
      <c r="N83" s="20"/>
      <c r="O83" s="15"/>
      <c r="P83" s="15"/>
      <c r="Q83" s="15"/>
      <c r="R83" s="15"/>
      <c r="S83" s="15"/>
      <c r="T83" s="15"/>
      <c r="U83" s="15"/>
    </row>
    <row r="84" spans="1:21" ht="16.5" customHeight="1" x14ac:dyDescent="0.3">
      <c r="A84" s="3"/>
      <c r="B84" s="36" t="s">
        <v>22</v>
      </c>
      <c r="C84" s="19">
        <f>$C$78</f>
        <v>4.5</v>
      </c>
      <c r="D84" s="6" t="s">
        <v>18</v>
      </c>
      <c r="E84" s="16">
        <v>1.9039999999999999</v>
      </c>
      <c r="F84" s="37">
        <v>0.65</v>
      </c>
      <c r="G84" s="38">
        <f>(E84+((E85-E84)*F84))</f>
        <v>2.1276000000000002</v>
      </c>
      <c r="H84" s="40">
        <f>$H$90</f>
        <v>9300</v>
      </c>
      <c r="I84" s="40">
        <f>H84/G84</f>
        <v>4371.1223914269594</v>
      </c>
      <c r="J84" s="40">
        <f>I84/C84</f>
        <v>971.36053142821322</v>
      </c>
      <c r="K84" s="41">
        <f>K$78</f>
        <v>220</v>
      </c>
      <c r="L84" s="43">
        <f>((K84*J84)*60)/1000</f>
        <v>12821.959014852413</v>
      </c>
      <c r="M84" s="43">
        <f>L84*0.6213</f>
        <v>7966.2831359278034</v>
      </c>
      <c r="N84" s="20"/>
      <c r="O84" s="15"/>
      <c r="P84" s="15"/>
      <c r="Q84" s="15"/>
      <c r="R84" s="15"/>
      <c r="S84" s="15"/>
      <c r="T84" s="15"/>
      <c r="U84" s="15"/>
    </row>
    <row r="85" spans="1:21" ht="16.5" customHeight="1" x14ac:dyDescent="0.3">
      <c r="A85" s="5"/>
      <c r="B85" s="36"/>
      <c r="C85" s="19"/>
      <c r="D85" s="6" t="s">
        <v>19</v>
      </c>
      <c r="E85" s="16">
        <v>2.2480000000000002</v>
      </c>
      <c r="F85" s="37"/>
      <c r="G85" s="38"/>
      <c r="H85" s="40"/>
      <c r="I85" s="40"/>
      <c r="J85" s="40"/>
      <c r="K85" s="42"/>
      <c r="L85" s="43"/>
      <c r="M85" s="43"/>
      <c r="N85" s="20"/>
      <c r="O85" s="15"/>
      <c r="P85" s="15"/>
      <c r="Q85" s="15"/>
      <c r="R85" s="15"/>
      <c r="S85" s="15"/>
      <c r="T85" s="15"/>
      <c r="U85" s="15"/>
    </row>
    <row r="86" spans="1:21" ht="16.5" customHeight="1" x14ac:dyDescent="0.3">
      <c r="A86" s="3"/>
      <c r="B86" s="36" t="s">
        <v>23</v>
      </c>
      <c r="C86" s="19">
        <f>$C$78</f>
        <v>4.5</v>
      </c>
      <c r="D86" s="6" t="s">
        <v>18</v>
      </c>
      <c r="E86" s="16">
        <v>1.5960000000000001</v>
      </c>
      <c r="F86" s="37">
        <v>0.85</v>
      </c>
      <c r="G86" s="38">
        <f>(E86+((E87-E86)*F86))</f>
        <v>1.7983</v>
      </c>
      <c r="H86" s="40">
        <f>$H$90</f>
        <v>9300</v>
      </c>
      <c r="I86" s="40">
        <f>H86/G86</f>
        <v>5171.5509091920148</v>
      </c>
      <c r="J86" s="40">
        <f>I86/C86</f>
        <v>1149.2335353760034</v>
      </c>
      <c r="K86" s="41">
        <f>K$78</f>
        <v>220</v>
      </c>
      <c r="L86" s="43">
        <f>((K86*J86)*60)/1000</f>
        <v>15169.882666963245</v>
      </c>
      <c r="M86" s="43">
        <f>L86*0.6213</f>
        <v>9425.0481009842642</v>
      </c>
      <c r="N86" s="20"/>
      <c r="O86" s="15"/>
      <c r="P86" s="15"/>
      <c r="Q86" s="15"/>
      <c r="R86" s="15"/>
      <c r="S86" s="15"/>
      <c r="T86" s="15"/>
      <c r="U86" s="15"/>
    </row>
    <row r="87" spans="1:21" ht="16.5" customHeight="1" x14ac:dyDescent="0.3">
      <c r="A87" s="5"/>
      <c r="B87" s="36"/>
      <c r="C87" s="19"/>
      <c r="D87" s="6" t="s">
        <v>19</v>
      </c>
      <c r="E87" s="16">
        <v>1.8340000000000001</v>
      </c>
      <c r="F87" s="37"/>
      <c r="G87" s="38"/>
      <c r="H87" s="40"/>
      <c r="I87" s="40"/>
      <c r="J87" s="40"/>
      <c r="K87" s="42"/>
      <c r="L87" s="43"/>
      <c r="M87" s="43"/>
      <c r="N87" s="20"/>
      <c r="O87" s="15"/>
      <c r="P87" s="15"/>
      <c r="Q87" s="15"/>
      <c r="R87" s="15"/>
      <c r="S87" s="15"/>
      <c r="T87" s="15"/>
      <c r="U87" s="15"/>
    </row>
    <row r="88" spans="1:21" ht="16.5" customHeight="1" x14ac:dyDescent="0.3">
      <c r="A88" s="3"/>
      <c r="B88" s="36" t="s">
        <v>24</v>
      </c>
      <c r="C88" s="19">
        <f>$C$78</f>
        <v>4.5</v>
      </c>
      <c r="D88" s="6" t="s">
        <v>18</v>
      </c>
      <c r="E88" s="16">
        <v>1.383</v>
      </c>
      <c r="F88" s="37">
        <v>1</v>
      </c>
      <c r="G88" s="38">
        <f>(E88+((E89-E88)*F88))</f>
        <v>1.5469999999999999</v>
      </c>
      <c r="H88" s="40">
        <f>$H$90</f>
        <v>9300</v>
      </c>
      <c r="I88" s="40">
        <f>H88/G88</f>
        <v>6011.6354234001292</v>
      </c>
      <c r="J88" s="40">
        <f>I88/C88</f>
        <v>1335.9189829778065</v>
      </c>
      <c r="K88" s="41">
        <f>K$78</f>
        <v>220</v>
      </c>
      <c r="L88" s="43">
        <f>((K88*J88)*60)/1000</f>
        <v>17634.130575307048</v>
      </c>
      <c r="M88" s="43">
        <f>L88*0.6213</f>
        <v>10956.085326438268</v>
      </c>
      <c r="N88" s="20"/>
      <c r="O88" s="15"/>
      <c r="P88" s="15"/>
      <c r="Q88" s="15"/>
      <c r="R88" s="15"/>
      <c r="S88" s="15"/>
      <c r="T88" s="15"/>
      <c r="U88" s="15"/>
    </row>
    <row r="89" spans="1:21" ht="16.5" customHeight="1" x14ac:dyDescent="0.3">
      <c r="A89" s="5"/>
      <c r="B89" s="36"/>
      <c r="C89" s="19"/>
      <c r="D89" s="6" t="s">
        <v>19</v>
      </c>
      <c r="E89" s="16">
        <v>1.5469999999999999</v>
      </c>
      <c r="F89" s="37"/>
      <c r="G89" s="38"/>
      <c r="H89" s="40"/>
      <c r="I89" s="40"/>
      <c r="J89" s="40"/>
      <c r="K89" s="42"/>
      <c r="L89" s="43"/>
      <c r="M89" s="43"/>
      <c r="N89" s="20"/>
      <c r="O89" s="15"/>
      <c r="P89" s="15"/>
      <c r="Q89" s="15"/>
      <c r="R89" s="15"/>
      <c r="S89" s="15"/>
      <c r="T89" s="15"/>
      <c r="U89" s="15"/>
    </row>
    <row r="90" spans="1:21" ht="13.5" customHeight="1" x14ac:dyDescent="0.25">
      <c r="A90" s="3"/>
      <c r="B90" s="36" t="s">
        <v>44</v>
      </c>
      <c r="C90" s="19">
        <f>$C$78</f>
        <v>4.5</v>
      </c>
      <c r="D90" s="6" t="s">
        <v>18</v>
      </c>
      <c r="E90" s="16">
        <v>1.0429999999999999</v>
      </c>
      <c r="F90" s="37">
        <v>1</v>
      </c>
      <c r="G90" s="38">
        <f>(E90+((E91-E90)*F90))</f>
        <v>1.35</v>
      </c>
      <c r="H90" s="39">
        <v>9300</v>
      </c>
      <c r="I90" s="40">
        <f>H90/G90</f>
        <v>6888.8888888888887</v>
      </c>
      <c r="J90" s="40">
        <f>I90/C90</f>
        <v>1530.8641975308642</v>
      </c>
      <c r="K90" s="41">
        <f>K$78</f>
        <v>220</v>
      </c>
      <c r="L90" s="43">
        <f>((K90*J90)*60)/1000</f>
        <v>20207.407407407405</v>
      </c>
      <c r="M90" s="43">
        <f>L90*0.6213</f>
        <v>12554.86222222222</v>
      </c>
      <c r="N90" s="14"/>
      <c r="O90" s="30"/>
      <c r="P90" s="30"/>
      <c r="Q90" s="30"/>
      <c r="R90" s="30"/>
      <c r="S90" s="30"/>
      <c r="T90" s="30"/>
      <c r="U90" s="30"/>
    </row>
    <row r="91" spans="1:21" ht="15" customHeight="1" x14ac:dyDescent="0.25">
      <c r="A91" s="5"/>
      <c r="B91" s="36"/>
      <c r="C91" s="19"/>
      <c r="D91" s="6" t="s">
        <v>19</v>
      </c>
      <c r="E91" s="16">
        <v>1.35</v>
      </c>
      <c r="F91" s="37"/>
      <c r="G91" s="38"/>
      <c r="H91" s="39"/>
      <c r="I91" s="40"/>
      <c r="J91" s="40"/>
      <c r="K91" s="42"/>
      <c r="L91" s="43"/>
      <c r="M91" s="43"/>
      <c r="N91" s="14"/>
      <c r="O91" s="30"/>
      <c r="P91" s="30"/>
      <c r="Q91" s="30"/>
      <c r="R91" s="30"/>
      <c r="S91" s="30"/>
      <c r="T91" s="30"/>
      <c r="U91" s="30"/>
    </row>
    <row r="92" spans="1:21" ht="15.75" x14ac:dyDescent="0.25">
      <c r="A92" s="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"/>
      <c r="O92" s="30"/>
      <c r="P92" s="30"/>
      <c r="Q92" s="30"/>
      <c r="R92" s="30"/>
      <c r="S92" s="30"/>
      <c r="T92" s="30"/>
      <c r="U92" s="30"/>
    </row>
    <row r="93" spans="1:21" ht="15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0"/>
      <c r="P93" s="30"/>
      <c r="Q93" s="30"/>
      <c r="R93" s="30"/>
      <c r="S93" s="30"/>
      <c r="T93" s="30"/>
      <c r="U93" s="30"/>
    </row>
    <row r="94" spans="1:21" ht="15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30"/>
      <c r="P94" s="30"/>
      <c r="Q94" s="30"/>
      <c r="R94" s="30"/>
      <c r="S94" s="30"/>
      <c r="T94" s="30"/>
      <c r="U94" s="30"/>
    </row>
    <row r="95" spans="1:21" ht="15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30"/>
      <c r="P95" s="30"/>
      <c r="Q95" s="30"/>
      <c r="R95" s="30"/>
      <c r="S95" s="30"/>
      <c r="T95" s="30"/>
      <c r="U95" s="30"/>
    </row>
    <row r="96" spans="1:21" ht="15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30"/>
      <c r="P96" s="30"/>
      <c r="Q96" s="30"/>
      <c r="R96" s="30"/>
      <c r="S96" s="30"/>
      <c r="T96" s="30"/>
      <c r="U96" s="30"/>
    </row>
    <row r="97" spans="1:21" ht="15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30"/>
      <c r="P97" s="30"/>
      <c r="Q97" s="30"/>
      <c r="R97" s="30"/>
      <c r="S97" s="30"/>
      <c r="T97" s="30"/>
      <c r="U97" s="30"/>
    </row>
    <row r="98" spans="1:21" ht="15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30"/>
      <c r="P98" s="30"/>
      <c r="Q98" s="30"/>
      <c r="R98" s="30"/>
      <c r="S98" s="30"/>
      <c r="T98" s="30"/>
      <c r="U98" s="30"/>
    </row>
    <row r="99" spans="1:21" ht="15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30"/>
      <c r="P99" s="30"/>
      <c r="Q99" s="30"/>
      <c r="R99" s="30"/>
      <c r="S99" s="30"/>
      <c r="T99" s="30"/>
      <c r="U99" s="30"/>
    </row>
    <row r="100" spans="1:21" ht="15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30"/>
      <c r="P100" s="30"/>
      <c r="Q100" s="30"/>
      <c r="R100" s="30"/>
      <c r="S100" s="30"/>
      <c r="T100" s="30"/>
      <c r="U100" s="30"/>
    </row>
    <row r="101" spans="1:21" ht="15.7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30"/>
      <c r="P101" s="30"/>
      <c r="Q101" s="30"/>
      <c r="R101" s="30"/>
      <c r="S101" s="30"/>
      <c r="T101" s="30"/>
      <c r="U101" s="30"/>
    </row>
    <row r="102" spans="1:21" ht="15.7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30"/>
      <c r="P102" s="30"/>
      <c r="Q102" s="30"/>
      <c r="R102" s="30"/>
      <c r="S102" s="30"/>
      <c r="T102" s="30"/>
      <c r="U102" s="30"/>
    </row>
    <row r="103" spans="1:21" ht="15.7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30"/>
      <c r="P103" s="30"/>
      <c r="Q103" s="30"/>
      <c r="R103" s="30"/>
      <c r="S103" s="30"/>
      <c r="T103" s="30"/>
      <c r="U103" s="30"/>
    </row>
    <row r="104" spans="1:21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30"/>
      <c r="P104" s="30"/>
      <c r="Q104" s="30"/>
      <c r="R104" s="30"/>
      <c r="S104" s="30"/>
      <c r="T104" s="30"/>
      <c r="U104" s="30"/>
    </row>
    <row r="105" spans="1:21" ht="15.7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0"/>
      <c r="P105" s="30"/>
      <c r="Q105" s="30"/>
      <c r="R105" s="30"/>
      <c r="S105" s="30"/>
      <c r="T105" s="30"/>
      <c r="U105" s="30"/>
    </row>
    <row r="106" spans="1:21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30"/>
      <c r="P106" s="30"/>
      <c r="Q106" s="30"/>
      <c r="R106" s="30"/>
      <c r="S106" s="30"/>
      <c r="T106" s="30"/>
      <c r="U106" s="30"/>
    </row>
    <row r="107" spans="1:21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30"/>
      <c r="P107" s="30"/>
      <c r="Q107" s="30"/>
      <c r="R107" s="30"/>
      <c r="S107" s="30"/>
      <c r="T107" s="30"/>
      <c r="U107" s="30"/>
    </row>
    <row r="108" spans="1:21" ht="15.7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30"/>
      <c r="P108" s="30"/>
      <c r="Q108" s="30"/>
      <c r="R108" s="30"/>
      <c r="S108" s="30"/>
      <c r="T108" s="30"/>
      <c r="U108" s="30"/>
    </row>
    <row r="109" spans="1:21" ht="15.7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30"/>
      <c r="P109" s="30"/>
      <c r="Q109" s="30"/>
      <c r="R109" s="30"/>
      <c r="S109" s="30"/>
      <c r="T109" s="30"/>
      <c r="U109" s="30"/>
    </row>
    <row r="110" spans="1:21" ht="15.7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0"/>
      <c r="P110" s="30"/>
      <c r="Q110" s="30"/>
      <c r="R110" s="30"/>
      <c r="S110" s="30"/>
      <c r="T110" s="30"/>
      <c r="U110" s="30"/>
    </row>
    <row r="111" spans="1:21" ht="15.7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0"/>
      <c r="P111" s="30"/>
      <c r="Q111" s="30"/>
      <c r="R111" s="30"/>
      <c r="S111" s="30"/>
      <c r="T111" s="30"/>
      <c r="U111" s="30"/>
    </row>
    <row r="112" spans="1:21" ht="15.7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0"/>
      <c r="P112" s="30"/>
      <c r="Q112" s="30"/>
      <c r="R112" s="30"/>
      <c r="S112" s="30"/>
      <c r="T112" s="30"/>
      <c r="U112" s="30"/>
    </row>
    <row r="113" spans="1:21" ht="15.7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0"/>
      <c r="P113" s="30"/>
      <c r="Q113" s="30"/>
      <c r="R113" s="30"/>
      <c r="S113" s="30"/>
      <c r="T113" s="30"/>
      <c r="U113" s="30"/>
    </row>
    <row r="114" spans="1:21" ht="15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30"/>
      <c r="P114" s="30"/>
      <c r="Q114" s="30"/>
      <c r="R114" s="30"/>
      <c r="S114" s="30"/>
      <c r="T114" s="30"/>
      <c r="U114" s="30"/>
    </row>
    <row r="115" spans="1:21" ht="15.7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30"/>
      <c r="P115" s="30"/>
      <c r="Q115" s="30"/>
      <c r="R115" s="30"/>
      <c r="S115" s="30"/>
      <c r="T115" s="30"/>
      <c r="U115" s="30"/>
    </row>
    <row r="116" spans="1:21" ht="15.7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0"/>
      <c r="P116" s="30"/>
      <c r="Q116" s="30"/>
      <c r="R116" s="30"/>
      <c r="S116" s="30"/>
      <c r="T116" s="30"/>
      <c r="U116" s="30"/>
    </row>
    <row r="117" spans="1:21" ht="15.7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0"/>
      <c r="P117" s="30"/>
      <c r="Q117" s="30"/>
      <c r="R117" s="30"/>
      <c r="S117" s="30"/>
      <c r="T117" s="30"/>
      <c r="U117" s="30"/>
    </row>
    <row r="118" spans="1:21" ht="15.7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30"/>
      <c r="P118" s="30"/>
      <c r="Q118" s="30"/>
      <c r="R118" s="30"/>
      <c r="S118" s="30"/>
      <c r="T118" s="30"/>
      <c r="U118" s="30"/>
    </row>
    <row r="119" spans="1:21" ht="15.7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30"/>
      <c r="P119" s="30"/>
      <c r="Q119" s="30"/>
      <c r="R119" s="30"/>
      <c r="S119" s="30"/>
      <c r="T119" s="30"/>
      <c r="U119" s="30"/>
    </row>
    <row r="120" spans="1:21" ht="15.7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30"/>
      <c r="P120" s="30"/>
      <c r="Q120" s="30"/>
      <c r="R120" s="30"/>
      <c r="S120" s="30"/>
      <c r="T120" s="30"/>
      <c r="U120" s="30"/>
    </row>
    <row r="121" spans="1:21" ht="15.7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30"/>
      <c r="P121" s="30"/>
      <c r="Q121" s="30"/>
      <c r="R121" s="30"/>
      <c r="S121" s="30"/>
      <c r="T121" s="30"/>
      <c r="U121" s="30"/>
    </row>
    <row r="122" spans="1:21" ht="15.7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30"/>
      <c r="P122" s="30"/>
      <c r="Q122" s="30"/>
      <c r="R122" s="30"/>
      <c r="S122" s="30"/>
      <c r="T122" s="30"/>
      <c r="U122" s="30"/>
    </row>
    <row r="123" spans="1:21" ht="15.7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30"/>
      <c r="P123" s="30"/>
      <c r="Q123" s="30"/>
      <c r="R123" s="30"/>
      <c r="S123" s="30"/>
      <c r="T123" s="30"/>
      <c r="U123" s="30"/>
    </row>
    <row r="124" spans="1:21" ht="15.7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30"/>
      <c r="P124" s="30"/>
      <c r="Q124" s="30"/>
      <c r="R124" s="30"/>
      <c r="S124" s="30"/>
      <c r="T124" s="30"/>
      <c r="U124" s="30"/>
    </row>
    <row r="125" spans="1:21" ht="15.7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30"/>
      <c r="P125" s="30"/>
      <c r="Q125" s="30"/>
      <c r="R125" s="30"/>
      <c r="S125" s="30"/>
      <c r="T125" s="30"/>
      <c r="U125" s="30"/>
    </row>
    <row r="126" spans="1:21" ht="15.7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30"/>
      <c r="P126" s="30"/>
      <c r="Q126" s="30"/>
      <c r="R126" s="30"/>
      <c r="S126" s="30"/>
      <c r="T126" s="30"/>
      <c r="U126" s="30"/>
    </row>
    <row r="127" spans="1:21" ht="15.7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0"/>
      <c r="P127" s="30"/>
      <c r="Q127" s="30"/>
      <c r="R127" s="30"/>
      <c r="S127" s="30"/>
      <c r="T127" s="30"/>
      <c r="U127" s="30"/>
    </row>
    <row r="128" spans="1:21" ht="15.7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30"/>
      <c r="P128" s="30"/>
      <c r="Q128" s="30"/>
      <c r="R128" s="30"/>
      <c r="S128" s="30"/>
      <c r="T128" s="30"/>
      <c r="U128" s="30"/>
    </row>
    <row r="129" spans="1:21" ht="15.7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30"/>
      <c r="P129" s="30"/>
      <c r="Q129" s="30"/>
      <c r="R129" s="30"/>
      <c r="S129" s="30"/>
      <c r="T129" s="30"/>
      <c r="U129" s="30"/>
    </row>
    <row r="130" spans="1:21" ht="15.7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0"/>
      <c r="P130" s="30"/>
      <c r="Q130" s="30"/>
      <c r="R130" s="30"/>
      <c r="S130" s="30"/>
      <c r="T130" s="30"/>
      <c r="U130" s="30"/>
    </row>
    <row r="131" spans="1:21" ht="15.7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30"/>
      <c r="P131" s="30"/>
      <c r="Q131" s="30"/>
      <c r="R131" s="30"/>
      <c r="S131" s="30"/>
      <c r="T131" s="30"/>
      <c r="U131" s="30"/>
    </row>
    <row r="132" spans="1:21" ht="15.7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30"/>
      <c r="P132" s="30"/>
      <c r="Q132" s="30"/>
      <c r="R132" s="30"/>
      <c r="S132" s="30"/>
      <c r="T132" s="30"/>
      <c r="U132" s="30"/>
    </row>
    <row r="133" spans="1:21" ht="15.7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30"/>
      <c r="P133" s="30"/>
      <c r="Q133" s="30"/>
      <c r="R133" s="30"/>
      <c r="S133" s="30"/>
      <c r="T133" s="30"/>
      <c r="U133" s="30"/>
    </row>
    <row r="134" spans="1:21" ht="15.7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30"/>
      <c r="P134" s="30"/>
      <c r="Q134" s="30"/>
      <c r="R134" s="30"/>
      <c r="S134" s="30"/>
      <c r="T134" s="30"/>
      <c r="U134" s="30"/>
    </row>
    <row r="135" spans="1:21" ht="15.7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30"/>
      <c r="P135" s="30"/>
      <c r="Q135" s="30"/>
      <c r="R135" s="30"/>
      <c r="S135" s="30"/>
      <c r="T135" s="30"/>
      <c r="U135" s="30"/>
    </row>
    <row r="136" spans="1:21" ht="15.7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30"/>
      <c r="P136" s="30"/>
      <c r="Q136" s="30"/>
      <c r="R136" s="30"/>
      <c r="S136" s="30"/>
      <c r="T136" s="30"/>
      <c r="U136" s="30"/>
    </row>
    <row r="137" spans="1:21" ht="15.7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30"/>
      <c r="P137" s="30"/>
      <c r="Q137" s="30"/>
      <c r="R137" s="30"/>
      <c r="S137" s="30"/>
      <c r="T137" s="30"/>
      <c r="U137" s="30"/>
    </row>
    <row r="138" spans="1:21" ht="15.7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30"/>
      <c r="P138" s="30"/>
      <c r="Q138" s="30"/>
      <c r="R138" s="30"/>
      <c r="S138" s="30"/>
      <c r="T138" s="30"/>
      <c r="U138" s="30"/>
    </row>
    <row r="139" spans="1:21" ht="15.7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30"/>
      <c r="P139" s="30"/>
      <c r="Q139" s="30"/>
      <c r="R139" s="30"/>
      <c r="S139" s="30"/>
      <c r="T139" s="30"/>
      <c r="U139" s="30"/>
    </row>
    <row r="140" spans="1:21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30"/>
      <c r="P140" s="30"/>
      <c r="Q140" s="30"/>
      <c r="R140" s="30"/>
      <c r="S140" s="30"/>
      <c r="T140" s="30"/>
      <c r="U140" s="30"/>
    </row>
    <row r="141" spans="1:21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30"/>
      <c r="P141" s="30"/>
      <c r="Q141" s="30"/>
      <c r="R141" s="30"/>
      <c r="S141" s="30"/>
      <c r="T141" s="30"/>
      <c r="U141" s="30"/>
    </row>
    <row r="142" spans="1:21" ht="15.7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30"/>
      <c r="P142" s="30"/>
      <c r="Q142" s="30"/>
      <c r="R142" s="30"/>
      <c r="S142" s="30"/>
      <c r="T142" s="30"/>
      <c r="U142" s="30"/>
    </row>
  </sheetData>
  <mergeCells count="343">
    <mergeCell ref="B1:C1"/>
    <mergeCell ref="B2:F2"/>
    <mergeCell ref="G2:M2"/>
    <mergeCell ref="B3:G3"/>
    <mergeCell ref="H3:M3"/>
    <mergeCell ref="B5:B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F13:F14"/>
    <mergeCell ref="G13:G14"/>
    <mergeCell ref="H13:H14"/>
    <mergeCell ref="I13:I14"/>
    <mergeCell ref="J13:J14"/>
    <mergeCell ref="K13:K14"/>
    <mergeCell ref="L13:L14"/>
    <mergeCell ref="M13:M14"/>
    <mergeCell ref="B15:B16"/>
    <mergeCell ref="F15:F16"/>
    <mergeCell ref="G15:G16"/>
    <mergeCell ref="H15:H16"/>
    <mergeCell ref="I15:I16"/>
    <mergeCell ref="J15:J16"/>
    <mergeCell ref="K15:K16"/>
    <mergeCell ref="L15:L16"/>
    <mergeCell ref="M15:M16"/>
    <mergeCell ref="B18:G18"/>
    <mergeCell ref="H18:M18"/>
    <mergeCell ref="B20:B21"/>
    <mergeCell ref="F20:F21"/>
    <mergeCell ref="G20:G21"/>
    <mergeCell ref="H20:H21"/>
    <mergeCell ref="I20:I21"/>
    <mergeCell ref="J20:J21"/>
    <mergeCell ref="K20:K21"/>
    <mergeCell ref="L20:L21"/>
    <mergeCell ref="M20:M21"/>
    <mergeCell ref="B22:B23"/>
    <mergeCell ref="F22:F23"/>
    <mergeCell ref="G22:G23"/>
    <mergeCell ref="H22:H23"/>
    <mergeCell ref="I22:I23"/>
    <mergeCell ref="J22:J23"/>
    <mergeCell ref="K22:K23"/>
    <mergeCell ref="L22:L23"/>
    <mergeCell ref="M22:M23"/>
    <mergeCell ref="B24:B25"/>
    <mergeCell ref="F24:F25"/>
    <mergeCell ref="G24:G25"/>
    <mergeCell ref="H24:H25"/>
    <mergeCell ref="I24:I25"/>
    <mergeCell ref="J24:J25"/>
    <mergeCell ref="K24:K25"/>
    <mergeCell ref="L24:L25"/>
    <mergeCell ref="M24:M25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B28:B29"/>
    <mergeCell ref="F28:F29"/>
    <mergeCell ref="G28:G29"/>
    <mergeCell ref="H28:H29"/>
    <mergeCell ref="I28:I29"/>
    <mergeCell ref="J28:J29"/>
    <mergeCell ref="K28:K29"/>
    <mergeCell ref="L28:L29"/>
    <mergeCell ref="M28:M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B32:E32"/>
    <mergeCell ref="B33:G33"/>
    <mergeCell ref="H33:M33"/>
    <mergeCell ref="B35:B36"/>
    <mergeCell ref="F35:F36"/>
    <mergeCell ref="G35:G36"/>
    <mergeCell ref="H35:H36"/>
    <mergeCell ref="I35:I36"/>
    <mergeCell ref="J35:J36"/>
    <mergeCell ref="K35:K36"/>
    <mergeCell ref="L35:L36"/>
    <mergeCell ref="M35:M36"/>
    <mergeCell ref="B37:B38"/>
    <mergeCell ref="F37:F38"/>
    <mergeCell ref="G37:G38"/>
    <mergeCell ref="H37:H38"/>
    <mergeCell ref="I37:I38"/>
    <mergeCell ref="J37:J38"/>
    <mergeCell ref="K37:K38"/>
    <mergeCell ref="L37:L38"/>
    <mergeCell ref="M37:M38"/>
    <mergeCell ref="B39:B40"/>
    <mergeCell ref="F39:F40"/>
    <mergeCell ref="G39:G40"/>
    <mergeCell ref="H39:H40"/>
    <mergeCell ref="I39:I40"/>
    <mergeCell ref="J39:J40"/>
    <mergeCell ref="K39:K40"/>
    <mergeCell ref="L39:L40"/>
    <mergeCell ref="M39:M40"/>
    <mergeCell ref="B41:B42"/>
    <mergeCell ref="F41:F42"/>
    <mergeCell ref="G41:G42"/>
    <mergeCell ref="H41:H42"/>
    <mergeCell ref="I41:I42"/>
    <mergeCell ref="J41:J42"/>
    <mergeCell ref="K41:K42"/>
    <mergeCell ref="L41:L42"/>
    <mergeCell ref="M41:M42"/>
    <mergeCell ref="B43:B44"/>
    <mergeCell ref="F43:F44"/>
    <mergeCell ref="G43:G44"/>
    <mergeCell ref="H43:H44"/>
    <mergeCell ref="I43:I44"/>
    <mergeCell ref="J43:J44"/>
    <mergeCell ref="K43:K44"/>
    <mergeCell ref="L43:L44"/>
    <mergeCell ref="M43:M44"/>
    <mergeCell ref="B45:B46"/>
    <mergeCell ref="F45:F46"/>
    <mergeCell ref="G45:G46"/>
    <mergeCell ref="H45:H46"/>
    <mergeCell ref="I45:I46"/>
    <mergeCell ref="J45:J46"/>
    <mergeCell ref="K45:K46"/>
    <mergeCell ref="L45:L46"/>
    <mergeCell ref="M45:M46"/>
    <mergeCell ref="B47:F47"/>
    <mergeCell ref="B48:G48"/>
    <mergeCell ref="H48:M48"/>
    <mergeCell ref="B50:B51"/>
    <mergeCell ref="F50:F51"/>
    <mergeCell ref="G50:G51"/>
    <mergeCell ref="H50:H51"/>
    <mergeCell ref="I50:I51"/>
    <mergeCell ref="J50:J51"/>
    <mergeCell ref="K50:K51"/>
    <mergeCell ref="L50:L51"/>
    <mergeCell ref="M50:M51"/>
    <mergeCell ref="B52:B53"/>
    <mergeCell ref="F52:F53"/>
    <mergeCell ref="G52:G53"/>
    <mergeCell ref="H52:H53"/>
    <mergeCell ref="I52:I53"/>
    <mergeCell ref="J52:J53"/>
    <mergeCell ref="K52:K53"/>
    <mergeCell ref="L52:L53"/>
    <mergeCell ref="M52:M53"/>
    <mergeCell ref="B54:B55"/>
    <mergeCell ref="F54:F55"/>
    <mergeCell ref="G54:G55"/>
    <mergeCell ref="H54:H55"/>
    <mergeCell ref="I54:I55"/>
    <mergeCell ref="J54:J55"/>
    <mergeCell ref="K54:K55"/>
    <mergeCell ref="L54:L55"/>
    <mergeCell ref="M54:M55"/>
    <mergeCell ref="B56:B57"/>
    <mergeCell ref="F56:F57"/>
    <mergeCell ref="G56:G57"/>
    <mergeCell ref="H56:H57"/>
    <mergeCell ref="I56:I57"/>
    <mergeCell ref="J56:J57"/>
    <mergeCell ref="K56:K57"/>
    <mergeCell ref="L56:L57"/>
    <mergeCell ref="M56:M57"/>
    <mergeCell ref="B58:B59"/>
    <mergeCell ref="F58:F59"/>
    <mergeCell ref="G58:G59"/>
    <mergeCell ref="H58:H59"/>
    <mergeCell ref="I58:I59"/>
    <mergeCell ref="J58:J59"/>
    <mergeCell ref="K58:K59"/>
    <mergeCell ref="L58:L59"/>
    <mergeCell ref="M58:M59"/>
    <mergeCell ref="B60:B61"/>
    <mergeCell ref="F60:F61"/>
    <mergeCell ref="G60:G61"/>
    <mergeCell ref="H60:H61"/>
    <mergeCell ref="I60:I61"/>
    <mergeCell ref="J60:J61"/>
    <mergeCell ref="K60:K61"/>
    <mergeCell ref="L60:L61"/>
    <mergeCell ref="M60:M61"/>
    <mergeCell ref="B62:C62"/>
    <mergeCell ref="B63:G63"/>
    <mergeCell ref="H63:M63"/>
    <mergeCell ref="B65:B66"/>
    <mergeCell ref="F65:F66"/>
    <mergeCell ref="G65:G66"/>
    <mergeCell ref="H65:H66"/>
    <mergeCell ref="I65:I66"/>
    <mergeCell ref="J65:J66"/>
    <mergeCell ref="K65:K66"/>
    <mergeCell ref="L65:L66"/>
    <mergeCell ref="M65:M66"/>
    <mergeCell ref="B67:B68"/>
    <mergeCell ref="F67:F68"/>
    <mergeCell ref="G67:G68"/>
    <mergeCell ref="H67:H68"/>
    <mergeCell ref="I67:I68"/>
    <mergeCell ref="J67:J68"/>
    <mergeCell ref="K67:K68"/>
    <mergeCell ref="L67:L68"/>
    <mergeCell ref="M67:M68"/>
    <mergeCell ref="B69:B70"/>
    <mergeCell ref="F69:F70"/>
    <mergeCell ref="G69:G70"/>
    <mergeCell ref="H69:H70"/>
    <mergeCell ref="I69:I70"/>
    <mergeCell ref="J69:J70"/>
    <mergeCell ref="K69:K70"/>
    <mergeCell ref="L69:L70"/>
    <mergeCell ref="M69:M70"/>
    <mergeCell ref="B71:B72"/>
    <mergeCell ref="F71:F72"/>
    <mergeCell ref="G71:G72"/>
    <mergeCell ref="H71:H72"/>
    <mergeCell ref="I71:I72"/>
    <mergeCell ref="J71:J72"/>
    <mergeCell ref="K71:K72"/>
    <mergeCell ref="L71:L72"/>
    <mergeCell ref="M71:M72"/>
    <mergeCell ref="B73:B74"/>
    <mergeCell ref="F73:F74"/>
    <mergeCell ref="G73:G74"/>
    <mergeCell ref="H73:H74"/>
    <mergeCell ref="I73:I74"/>
    <mergeCell ref="J73:J74"/>
    <mergeCell ref="K73:K74"/>
    <mergeCell ref="L73:L74"/>
    <mergeCell ref="M73:M74"/>
    <mergeCell ref="B75:E75"/>
    <mergeCell ref="B76:G76"/>
    <mergeCell ref="H76:M76"/>
    <mergeCell ref="B78:B79"/>
    <mergeCell ref="F78:F79"/>
    <mergeCell ref="G78:G79"/>
    <mergeCell ref="H78:H79"/>
    <mergeCell ref="I78:I79"/>
    <mergeCell ref="J78:J79"/>
    <mergeCell ref="K78:K79"/>
    <mergeCell ref="L78:L79"/>
    <mergeCell ref="M78:M79"/>
    <mergeCell ref="B80:B81"/>
    <mergeCell ref="F80:F81"/>
    <mergeCell ref="G80:G81"/>
    <mergeCell ref="H80:H81"/>
    <mergeCell ref="I80:I81"/>
    <mergeCell ref="J80:J81"/>
    <mergeCell ref="K80:K81"/>
    <mergeCell ref="L80:L81"/>
    <mergeCell ref="M80:M81"/>
    <mergeCell ref="B82:B83"/>
    <mergeCell ref="F82:F83"/>
    <mergeCell ref="G82:G83"/>
    <mergeCell ref="H82:H83"/>
    <mergeCell ref="I82:I83"/>
    <mergeCell ref="J82:J83"/>
    <mergeCell ref="K82:K83"/>
    <mergeCell ref="L82:L83"/>
    <mergeCell ref="M82:M83"/>
    <mergeCell ref="B84:B85"/>
    <mergeCell ref="F84:F85"/>
    <mergeCell ref="G84:G85"/>
    <mergeCell ref="H84:H85"/>
    <mergeCell ref="I84:I85"/>
    <mergeCell ref="J84:J85"/>
    <mergeCell ref="K84:K85"/>
    <mergeCell ref="L84:L85"/>
    <mergeCell ref="M84:M85"/>
    <mergeCell ref="B86:B87"/>
    <mergeCell ref="F86:F87"/>
    <mergeCell ref="G86:G87"/>
    <mergeCell ref="H86:H87"/>
    <mergeCell ref="I86:I87"/>
    <mergeCell ref="J86:J87"/>
    <mergeCell ref="K86:K87"/>
    <mergeCell ref="L86:L87"/>
    <mergeCell ref="M86:M87"/>
    <mergeCell ref="B88:B89"/>
    <mergeCell ref="F88:F89"/>
    <mergeCell ref="G88:G89"/>
    <mergeCell ref="H88:H89"/>
    <mergeCell ref="I88:I89"/>
    <mergeCell ref="J88:J89"/>
    <mergeCell ref="K88:K89"/>
    <mergeCell ref="L88:L89"/>
    <mergeCell ref="M88:M89"/>
    <mergeCell ref="B90:B91"/>
    <mergeCell ref="F90:F91"/>
    <mergeCell ref="G90:G91"/>
    <mergeCell ref="H90:H91"/>
    <mergeCell ref="I90:I91"/>
    <mergeCell ref="J90:J91"/>
    <mergeCell ref="K90:K91"/>
    <mergeCell ref="L90:L91"/>
    <mergeCell ref="M90:M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2"/>
  <sheetViews>
    <sheetView workbookViewId="0"/>
  </sheetViews>
  <sheetFormatPr defaultColWidth="17.140625" defaultRowHeight="12.75" customHeight="1" x14ac:dyDescent="0.2"/>
  <cols>
    <col min="1" max="1" width="3.140625" customWidth="1"/>
    <col min="2" max="13" width="11.42578125" customWidth="1"/>
    <col min="14" max="14" width="2.7109375" customWidth="1"/>
    <col min="15" max="21" width="18.5703125" customWidth="1"/>
  </cols>
  <sheetData>
    <row r="1" spans="1:21" ht="18.75" customHeight="1" x14ac:dyDescent="0.3">
      <c r="A1" s="5" t="s">
        <v>45</v>
      </c>
      <c r="B1" s="62" t="s">
        <v>0</v>
      </c>
      <c r="C1" s="6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30"/>
      <c r="P1" s="30"/>
      <c r="Q1" s="30"/>
      <c r="R1" s="30"/>
      <c r="S1" s="30"/>
      <c r="T1" s="30"/>
      <c r="U1" s="30"/>
    </row>
    <row r="2" spans="1:21" ht="18.75" customHeight="1" x14ac:dyDescent="0.3">
      <c r="A2" s="5"/>
      <c r="B2" s="64" t="s">
        <v>1</v>
      </c>
      <c r="C2" s="65"/>
      <c r="D2" s="65"/>
      <c r="E2" s="65"/>
      <c r="F2" s="65"/>
      <c r="G2" s="66" t="s">
        <v>2</v>
      </c>
      <c r="H2" s="65"/>
      <c r="I2" s="65"/>
      <c r="J2" s="65"/>
      <c r="K2" s="65"/>
      <c r="L2" s="65"/>
      <c r="M2" s="65"/>
      <c r="N2" s="22"/>
      <c r="O2" s="30"/>
      <c r="P2" s="30"/>
      <c r="Q2" s="30"/>
      <c r="R2" s="30"/>
      <c r="S2" s="30"/>
      <c r="T2" s="30"/>
      <c r="U2" s="30"/>
    </row>
    <row r="3" spans="1:21" ht="25.5" customHeight="1" x14ac:dyDescent="0.3">
      <c r="A3" s="3"/>
      <c r="B3" s="45" t="s">
        <v>3</v>
      </c>
      <c r="C3" s="46"/>
      <c r="D3" s="45"/>
      <c r="E3" s="46"/>
      <c r="F3" s="47"/>
      <c r="G3" s="46"/>
      <c r="H3" s="48" t="s">
        <v>4</v>
      </c>
      <c r="I3" s="48"/>
      <c r="J3" s="48"/>
      <c r="K3" s="49"/>
      <c r="L3" s="50"/>
      <c r="M3" s="50"/>
      <c r="N3" s="20"/>
      <c r="O3" s="15"/>
      <c r="P3" s="15"/>
      <c r="Q3" s="15"/>
      <c r="R3" s="15"/>
      <c r="S3" s="15"/>
      <c r="T3" s="15"/>
      <c r="U3" s="15"/>
    </row>
    <row r="4" spans="1:21" ht="45" customHeight="1" x14ac:dyDescent="0.25">
      <c r="A4" s="3"/>
      <c r="B4" s="7" t="s">
        <v>5</v>
      </c>
      <c r="C4" s="7" t="s">
        <v>6</v>
      </c>
      <c r="D4" s="7" t="s">
        <v>7</v>
      </c>
      <c r="E4" s="7" t="s">
        <v>8</v>
      </c>
      <c r="F4" s="24" t="s">
        <v>9</v>
      </c>
      <c r="G4" s="24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35" t="s">
        <v>15</v>
      </c>
      <c r="M4" s="35" t="s">
        <v>16</v>
      </c>
      <c r="N4" s="17"/>
      <c r="O4" s="33"/>
      <c r="P4" s="33"/>
      <c r="Q4" s="33"/>
      <c r="R4" s="33"/>
      <c r="S4" s="33"/>
      <c r="T4" s="33"/>
      <c r="U4" s="33"/>
    </row>
    <row r="5" spans="1:21" ht="16.5" customHeight="1" x14ac:dyDescent="0.3">
      <c r="A5" s="3">
        <v>2.5</v>
      </c>
      <c r="B5" s="36" t="s">
        <v>17</v>
      </c>
      <c r="C5" s="27">
        <v>2.5</v>
      </c>
      <c r="D5" s="6" t="s">
        <v>18</v>
      </c>
      <c r="E5" s="16">
        <v>3.0760000000000001</v>
      </c>
      <c r="F5" s="37">
        <v>0.4</v>
      </c>
      <c r="G5" s="38">
        <f>(E5+((E6-E5)*F5))</f>
        <v>3.4976000000000003</v>
      </c>
      <c r="H5" s="40">
        <v>10600</v>
      </c>
      <c r="I5" s="40">
        <f>H5/G5</f>
        <v>3030.6495882891122</v>
      </c>
      <c r="J5" s="40">
        <f>I5/C5</f>
        <v>1212.259835315645</v>
      </c>
      <c r="K5" s="67">
        <v>25</v>
      </c>
      <c r="L5" s="43">
        <f>((K5*J5)*60)/1000</f>
        <v>1818.3897529734675</v>
      </c>
      <c r="M5" s="43">
        <f>L5*0.6213</f>
        <v>1129.7655535224153</v>
      </c>
      <c r="N5" s="20"/>
      <c r="O5" s="15"/>
      <c r="P5" s="15"/>
      <c r="Q5" s="15"/>
      <c r="R5" s="15"/>
      <c r="S5" s="15"/>
      <c r="T5" s="15"/>
      <c r="U5" s="15"/>
    </row>
    <row r="6" spans="1:21" ht="16.5" customHeight="1" x14ac:dyDescent="0.3">
      <c r="A6" s="5"/>
      <c r="B6" s="36"/>
      <c r="C6" s="19">
        <v>5.5</v>
      </c>
      <c r="D6" s="6" t="s">
        <v>19</v>
      </c>
      <c r="E6" s="16">
        <v>4.13</v>
      </c>
      <c r="F6" s="37"/>
      <c r="G6" s="38"/>
      <c r="H6" s="40"/>
      <c r="I6" s="40"/>
      <c r="J6" s="40"/>
      <c r="K6" s="67"/>
      <c r="L6" s="43"/>
      <c r="M6" s="43"/>
      <c r="N6" s="20"/>
      <c r="O6" s="15"/>
      <c r="P6" s="15"/>
      <c r="Q6" s="15"/>
      <c r="R6" s="15"/>
      <c r="S6" s="15"/>
      <c r="T6" s="15"/>
      <c r="U6" s="15"/>
    </row>
    <row r="7" spans="1:21" ht="16.5" customHeight="1" x14ac:dyDescent="0.3">
      <c r="A7" s="3"/>
      <c r="B7" s="36" t="s">
        <v>20</v>
      </c>
      <c r="C7" s="19">
        <f>$C$5</f>
        <v>2.5</v>
      </c>
      <c r="D7" s="6" t="s">
        <v>18</v>
      </c>
      <c r="E7" s="16">
        <v>2.2309999999999999</v>
      </c>
      <c r="F7" s="37">
        <v>0.55000000000000004</v>
      </c>
      <c r="G7" s="38">
        <f>(E7+((E8-E7)*F7))</f>
        <v>2.58575</v>
      </c>
      <c r="H7" s="40">
        <f>$H$15</f>
        <v>7900</v>
      </c>
      <c r="I7" s="40">
        <f>H7/G7</f>
        <v>3055.2064198008316</v>
      </c>
      <c r="J7" s="40">
        <f>I7/C7</f>
        <v>1222.0825679203326</v>
      </c>
      <c r="K7" s="41">
        <f>$K$5</f>
        <v>25</v>
      </c>
      <c r="L7" s="43">
        <f>((K7*J7)*60)/1000</f>
        <v>1833.1238518804989</v>
      </c>
      <c r="M7" s="43">
        <f>L7*0.6213</f>
        <v>1138.9198491733539</v>
      </c>
      <c r="N7" s="20"/>
      <c r="O7" s="15"/>
      <c r="P7" s="15"/>
      <c r="Q7" s="15"/>
      <c r="R7" s="15"/>
      <c r="S7" s="15"/>
      <c r="T7" s="15"/>
      <c r="U7" s="15"/>
    </row>
    <row r="8" spans="1:21" ht="16.5" customHeight="1" x14ac:dyDescent="0.3">
      <c r="A8" s="5"/>
      <c r="B8" s="36"/>
      <c r="C8" s="19">
        <v>5</v>
      </c>
      <c r="D8" s="6" t="s">
        <v>19</v>
      </c>
      <c r="E8" s="16">
        <v>2.8759999999999999</v>
      </c>
      <c r="F8" s="37"/>
      <c r="G8" s="38"/>
      <c r="H8" s="40"/>
      <c r="I8" s="40"/>
      <c r="J8" s="40"/>
      <c r="K8" s="42"/>
      <c r="L8" s="43"/>
      <c r="M8" s="43"/>
      <c r="N8" s="20"/>
      <c r="O8" s="15"/>
      <c r="P8" s="15"/>
      <c r="Q8" s="15"/>
      <c r="R8" s="15"/>
      <c r="S8" s="15"/>
      <c r="T8" s="15"/>
      <c r="U8" s="15"/>
    </row>
    <row r="9" spans="1:21" ht="16.5" customHeight="1" x14ac:dyDescent="0.3">
      <c r="A9" s="3"/>
      <c r="B9" s="36" t="s">
        <v>21</v>
      </c>
      <c r="C9" s="19">
        <f>$C$5</f>
        <v>2.5</v>
      </c>
      <c r="D9" s="6" t="s">
        <v>18</v>
      </c>
      <c r="E9" s="16">
        <v>1.7090000000000001</v>
      </c>
      <c r="F9" s="37">
        <v>0.7</v>
      </c>
      <c r="G9" s="38">
        <f>(E9+((E10-E9)*F9))</f>
        <v>1.9897</v>
      </c>
      <c r="H9" s="40">
        <f>$H$15</f>
        <v>7900</v>
      </c>
      <c r="I9" s="40">
        <f>H9/G9</f>
        <v>3970.4478062019398</v>
      </c>
      <c r="J9" s="40">
        <f>I9/C9</f>
        <v>1588.179122480776</v>
      </c>
      <c r="K9" s="41">
        <f>$K$5</f>
        <v>25</v>
      </c>
      <c r="L9" s="43">
        <f>((K9*J9)*60)/1000</f>
        <v>2382.2686837211636</v>
      </c>
      <c r="M9" s="43">
        <f>L9*0.6213</f>
        <v>1480.1035331959588</v>
      </c>
      <c r="N9" s="20"/>
      <c r="O9" s="15"/>
      <c r="P9" s="15"/>
      <c r="Q9" s="15"/>
      <c r="R9" s="15"/>
      <c r="S9" s="15"/>
      <c r="T9" s="15"/>
      <c r="U9" s="15"/>
    </row>
    <row r="10" spans="1:21" ht="16.5" customHeight="1" x14ac:dyDescent="0.3">
      <c r="A10" s="5"/>
      <c r="B10" s="36"/>
      <c r="C10" s="19">
        <f>$C$5</f>
        <v>2.5</v>
      </c>
      <c r="D10" s="6" t="s">
        <v>19</v>
      </c>
      <c r="E10" s="16">
        <v>2.11</v>
      </c>
      <c r="F10" s="37"/>
      <c r="G10" s="38"/>
      <c r="H10" s="40"/>
      <c r="I10" s="40"/>
      <c r="J10" s="40"/>
      <c r="K10" s="42"/>
      <c r="L10" s="43"/>
      <c r="M10" s="43"/>
      <c r="N10" s="20"/>
      <c r="O10" s="15"/>
      <c r="P10" s="15"/>
      <c r="Q10" s="15"/>
      <c r="R10" s="15"/>
      <c r="S10" s="15"/>
      <c r="T10" s="15"/>
      <c r="U10" s="15"/>
    </row>
    <row r="11" spans="1:21" ht="16.5" customHeight="1" x14ac:dyDescent="0.3">
      <c r="A11" s="3"/>
      <c r="B11" s="36" t="s">
        <v>22</v>
      </c>
      <c r="C11" s="19">
        <f>$C$5</f>
        <v>2.5</v>
      </c>
      <c r="D11" s="6" t="s">
        <v>18</v>
      </c>
      <c r="E11" s="16">
        <v>1.3680000000000001</v>
      </c>
      <c r="F11" s="37">
        <v>0.85</v>
      </c>
      <c r="G11" s="38">
        <f>(E11+((E12-E11)*F11))</f>
        <v>1.5907</v>
      </c>
      <c r="H11" s="40">
        <f>$H$15</f>
        <v>7900</v>
      </c>
      <c r="I11" s="40">
        <f>H11/G11</f>
        <v>4966.3670082353683</v>
      </c>
      <c r="J11" s="40">
        <f>I11/C11</f>
        <v>1986.5468032941474</v>
      </c>
      <c r="K11" s="41">
        <f>$K$5</f>
        <v>25</v>
      </c>
      <c r="L11" s="43">
        <f>((K11*J11)*60)/1000</f>
        <v>2979.8202049412212</v>
      </c>
      <c r="M11" s="43">
        <f>L11*0.6213</f>
        <v>1851.3622933299805</v>
      </c>
      <c r="N11" s="20"/>
      <c r="O11" s="15"/>
      <c r="P11" s="15"/>
      <c r="Q11" s="15"/>
      <c r="R11" s="15"/>
      <c r="S11" s="15"/>
      <c r="T11" s="15"/>
      <c r="U11" s="15"/>
    </row>
    <row r="12" spans="1:21" ht="16.5" customHeight="1" x14ac:dyDescent="0.3">
      <c r="A12" s="5"/>
      <c r="B12" s="36"/>
      <c r="C12" s="19">
        <f>$C$5</f>
        <v>2.5</v>
      </c>
      <c r="D12" s="6" t="s">
        <v>19</v>
      </c>
      <c r="E12" s="16">
        <v>1.63</v>
      </c>
      <c r="F12" s="37"/>
      <c r="G12" s="38"/>
      <c r="H12" s="40"/>
      <c r="I12" s="40"/>
      <c r="J12" s="40"/>
      <c r="K12" s="42"/>
      <c r="L12" s="43"/>
      <c r="M12" s="43"/>
      <c r="N12" s="20"/>
      <c r="O12" s="15"/>
      <c r="P12" s="15"/>
      <c r="Q12" s="15"/>
      <c r="R12" s="15"/>
      <c r="S12" s="15"/>
      <c r="T12" s="15"/>
      <c r="U12" s="15"/>
    </row>
    <row r="13" spans="1:21" ht="16.5" customHeight="1" x14ac:dyDescent="0.3">
      <c r="A13" s="3"/>
      <c r="B13" s="36" t="s">
        <v>23</v>
      </c>
      <c r="C13" s="19">
        <v>4</v>
      </c>
      <c r="D13" s="6" t="s">
        <v>18</v>
      </c>
      <c r="E13" s="16">
        <v>1.1439999999999999</v>
      </c>
      <c r="F13" s="37">
        <v>0.9</v>
      </c>
      <c r="G13" s="38">
        <f>(E13+((E14-E13)*F13))</f>
        <v>1.2988</v>
      </c>
      <c r="H13" s="40">
        <f>$H$15</f>
        <v>7900</v>
      </c>
      <c r="I13" s="40">
        <f>H13/G13</f>
        <v>6082.5377271327379</v>
      </c>
      <c r="J13" s="40">
        <f>I13/C13</f>
        <v>1520.6344317831845</v>
      </c>
      <c r="K13" s="41">
        <f>$K$5</f>
        <v>25</v>
      </c>
      <c r="L13" s="43">
        <f>((K13*J13)*60)/1000</f>
        <v>2280.9516476747767</v>
      </c>
      <c r="M13" s="43">
        <f>L13*0.6213</f>
        <v>1417.1552587003387</v>
      </c>
      <c r="N13" s="20"/>
      <c r="O13" s="15"/>
      <c r="P13" s="15"/>
      <c r="Q13" s="15"/>
      <c r="R13" s="15"/>
      <c r="S13" s="15"/>
      <c r="T13" s="15"/>
      <c r="U13" s="15"/>
    </row>
    <row r="14" spans="1:21" ht="16.5" customHeight="1" x14ac:dyDescent="0.3">
      <c r="A14" s="5"/>
      <c r="B14" s="36"/>
      <c r="C14" s="19">
        <v>4</v>
      </c>
      <c r="D14" s="6" t="s">
        <v>19</v>
      </c>
      <c r="E14" s="16">
        <v>1.3160000000000001</v>
      </c>
      <c r="F14" s="37"/>
      <c r="G14" s="38"/>
      <c r="H14" s="40"/>
      <c r="I14" s="40"/>
      <c r="J14" s="40"/>
      <c r="K14" s="42"/>
      <c r="L14" s="43"/>
      <c r="M14" s="43"/>
      <c r="N14" s="20"/>
      <c r="O14" s="15"/>
      <c r="P14" s="15"/>
      <c r="Q14" s="15"/>
      <c r="R14" s="15"/>
      <c r="S14" s="15"/>
      <c r="T14" s="15"/>
      <c r="U14" s="15"/>
    </row>
    <row r="15" spans="1:21" ht="16.5" customHeight="1" x14ac:dyDescent="0.3">
      <c r="A15" s="3"/>
      <c r="B15" s="36" t="s">
        <v>24</v>
      </c>
      <c r="C15" s="19">
        <v>5</v>
      </c>
      <c r="D15" s="6" t="s">
        <v>18</v>
      </c>
      <c r="E15" s="16">
        <v>1.0429999999999999</v>
      </c>
      <c r="F15" s="37">
        <v>1</v>
      </c>
      <c r="G15" s="38">
        <f>(E15+((E16-E15)*F15))</f>
        <v>1.361</v>
      </c>
      <c r="H15" s="39">
        <v>7900</v>
      </c>
      <c r="I15" s="40">
        <f>H15/G15</f>
        <v>5804.555473916238</v>
      </c>
      <c r="J15" s="40">
        <f>I15/C15</f>
        <v>1160.9110947832476</v>
      </c>
      <c r="K15" s="41">
        <f>$K$5</f>
        <v>25</v>
      </c>
      <c r="L15" s="43">
        <f>((K15*J15)*60)/1000</f>
        <v>1741.3666421748715</v>
      </c>
      <c r="M15" s="43">
        <f>L15*0.6213</f>
        <v>1081.9110947832476</v>
      </c>
      <c r="N15" s="20"/>
      <c r="O15" s="15"/>
      <c r="P15" s="15"/>
      <c r="Q15" s="15"/>
      <c r="R15" s="15"/>
      <c r="S15" s="15"/>
      <c r="T15" s="15"/>
      <c r="U15" s="15"/>
    </row>
    <row r="16" spans="1:21" ht="16.5" customHeight="1" x14ac:dyDescent="0.3">
      <c r="A16" s="5"/>
      <c r="B16" s="36"/>
      <c r="C16" s="19">
        <v>5</v>
      </c>
      <c r="D16" s="6" t="s">
        <v>19</v>
      </c>
      <c r="E16" s="16">
        <v>1.361</v>
      </c>
      <c r="F16" s="37"/>
      <c r="G16" s="38"/>
      <c r="H16" s="39"/>
      <c r="I16" s="40"/>
      <c r="J16" s="40"/>
      <c r="K16" s="42"/>
      <c r="L16" s="43"/>
      <c r="M16" s="43"/>
      <c r="N16" s="20"/>
      <c r="O16" s="15"/>
      <c r="P16" s="15"/>
      <c r="Q16" s="15"/>
      <c r="R16" s="15"/>
      <c r="S16" s="15"/>
      <c r="T16" s="15"/>
      <c r="U16" s="15"/>
    </row>
    <row r="17" spans="1:21" ht="17.25" customHeight="1" x14ac:dyDescent="0.3">
      <c r="A17" s="5"/>
      <c r="B17" s="28" t="s">
        <v>25</v>
      </c>
      <c r="C17" s="23"/>
      <c r="D17" s="18"/>
      <c r="E17" s="23"/>
      <c r="F17" s="21"/>
      <c r="G17" s="23"/>
      <c r="H17" s="8"/>
      <c r="I17" s="8"/>
      <c r="J17" s="8"/>
      <c r="K17" s="23"/>
      <c r="L17" s="32"/>
      <c r="M17" s="32"/>
      <c r="N17" s="29"/>
      <c r="O17" s="15"/>
      <c r="P17" s="15"/>
      <c r="Q17" s="15"/>
      <c r="R17" s="15"/>
      <c r="S17" s="15"/>
      <c r="T17" s="15"/>
      <c r="U17" s="15"/>
    </row>
    <row r="18" spans="1:21" ht="18.75" customHeight="1" x14ac:dyDescent="0.3">
      <c r="A18" s="3"/>
      <c r="B18" s="56" t="s">
        <v>28</v>
      </c>
      <c r="C18" s="57"/>
      <c r="D18" s="57"/>
      <c r="E18" s="57"/>
      <c r="F18" s="57"/>
      <c r="G18" s="58"/>
      <c r="H18" s="59" t="s">
        <v>29</v>
      </c>
      <c r="I18" s="60"/>
      <c r="J18" s="60"/>
      <c r="K18" s="60"/>
      <c r="L18" s="60"/>
      <c r="M18" s="61"/>
      <c r="N18" s="20"/>
      <c r="O18" s="15"/>
      <c r="P18" s="15"/>
      <c r="Q18" s="15"/>
      <c r="R18" s="15"/>
      <c r="S18" s="15"/>
      <c r="T18" s="15"/>
      <c r="U18" s="15"/>
    </row>
    <row r="19" spans="1:21" ht="45" customHeight="1" x14ac:dyDescent="0.3">
      <c r="A19" s="3"/>
      <c r="B19" s="7" t="s">
        <v>5</v>
      </c>
      <c r="C19" s="7" t="s">
        <v>6</v>
      </c>
      <c r="D19" s="7" t="s">
        <v>7</v>
      </c>
      <c r="E19" s="7" t="s">
        <v>8</v>
      </c>
      <c r="F19" s="24" t="s">
        <v>9</v>
      </c>
      <c r="G19" s="24" t="s">
        <v>10</v>
      </c>
      <c r="H19" s="13" t="s">
        <v>11</v>
      </c>
      <c r="I19" s="13" t="s">
        <v>12</v>
      </c>
      <c r="J19" s="13" t="s">
        <v>13</v>
      </c>
      <c r="K19" s="13" t="s">
        <v>14</v>
      </c>
      <c r="L19" s="35" t="s">
        <v>15</v>
      </c>
      <c r="M19" s="35" t="s">
        <v>16</v>
      </c>
      <c r="N19" s="20"/>
      <c r="O19" s="15"/>
      <c r="P19" s="15"/>
      <c r="Q19" s="15"/>
      <c r="R19" s="15"/>
      <c r="S19" s="15"/>
      <c r="T19" s="15"/>
      <c r="U19" s="15"/>
    </row>
    <row r="20" spans="1:21" ht="16.5" customHeight="1" x14ac:dyDescent="0.3">
      <c r="A20" s="3"/>
      <c r="B20" s="36" t="s">
        <v>17</v>
      </c>
      <c r="C20" s="19">
        <f t="shared" ref="C20:C31" si="0">$C$5</f>
        <v>2.5</v>
      </c>
      <c r="D20" s="6" t="s">
        <v>18</v>
      </c>
      <c r="E20" s="6">
        <f>$E$5</f>
        <v>3.0760000000000001</v>
      </c>
      <c r="F20" s="37">
        <v>0</v>
      </c>
      <c r="G20" s="38">
        <f>(E20+((E21-E20)*F20))</f>
        <v>3.0760000000000001</v>
      </c>
      <c r="H20" s="40">
        <f>$H$15</f>
        <v>7900</v>
      </c>
      <c r="I20" s="40">
        <f>H20/G20</f>
        <v>2568.2704811443432</v>
      </c>
      <c r="J20" s="40">
        <f>I20/C20</f>
        <v>1027.3081924577373</v>
      </c>
      <c r="K20" s="41">
        <f>$K$5</f>
        <v>25</v>
      </c>
      <c r="L20" s="43">
        <f>((K20*J20)*60)/1000</f>
        <v>1540.9622886866059</v>
      </c>
      <c r="M20" s="43">
        <f>L20*0.6213</f>
        <v>957.39986996098821</v>
      </c>
      <c r="N20" s="20"/>
      <c r="O20" s="15"/>
      <c r="P20" s="15"/>
      <c r="Q20" s="15"/>
      <c r="R20" s="15"/>
      <c r="S20" s="15"/>
      <c r="T20" s="15"/>
      <c r="U20" s="15"/>
    </row>
    <row r="21" spans="1:21" ht="16.5" customHeight="1" x14ac:dyDescent="0.3">
      <c r="A21" s="5"/>
      <c r="B21" s="36"/>
      <c r="C21" s="19">
        <f t="shared" si="0"/>
        <v>2.5</v>
      </c>
      <c r="D21" s="6" t="s">
        <v>19</v>
      </c>
      <c r="E21" s="6">
        <f>$E$6</f>
        <v>4.13</v>
      </c>
      <c r="F21" s="37"/>
      <c r="G21" s="38"/>
      <c r="H21" s="40"/>
      <c r="I21" s="40"/>
      <c r="J21" s="40"/>
      <c r="K21" s="42"/>
      <c r="L21" s="43"/>
      <c r="M21" s="43"/>
      <c r="N21" s="20"/>
      <c r="O21" s="15"/>
      <c r="P21" s="15"/>
      <c r="Q21" s="15"/>
      <c r="R21" s="15"/>
      <c r="S21" s="15"/>
      <c r="T21" s="15"/>
      <c r="U21" s="15"/>
    </row>
    <row r="22" spans="1:21" ht="16.5" customHeight="1" x14ac:dyDescent="0.3">
      <c r="A22" s="3"/>
      <c r="B22" s="36" t="s">
        <v>20</v>
      </c>
      <c r="C22" s="19">
        <f t="shared" si="0"/>
        <v>2.5</v>
      </c>
      <c r="D22" s="6" t="s">
        <v>18</v>
      </c>
      <c r="E22" s="6">
        <f>$E$7</f>
        <v>2.2309999999999999</v>
      </c>
      <c r="F22" s="37">
        <v>0.25</v>
      </c>
      <c r="G22" s="38">
        <f>(E22+((E23-E22)*F22))</f>
        <v>2.3922499999999998</v>
      </c>
      <c r="H22" s="40">
        <f>$H$15</f>
        <v>7900</v>
      </c>
      <c r="I22" s="40">
        <f>H22/G22</f>
        <v>3302.3304420524614</v>
      </c>
      <c r="J22" s="40">
        <f>I22/C22</f>
        <v>1320.9321768209845</v>
      </c>
      <c r="K22" s="41">
        <f>$K$5</f>
        <v>25</v>
      </c>
      <c r="L22" s="43">
        <f>((K22*J22)*60)/1000</f>
        <v>1981.3982652314767</v>
      </c>
      <c r="M22" s="43">
        <f>L22*0.6213</f>
        <v>1231.0427421883164</v>
      </c>
      <c r="N22" s="20"/>
      <c r="O22" s="15"/>
      <c r="P22" s="15"/>
      <c r="Q22" s="15"/>
      <c r="R22" s="15"/>
      <c r="S22" s="15"/>
      <c r="T22" s="15"/>
      <c r="U22" s="15"/>
    </row>
    <row r="23" spans="1:21" ht="16.5" customHeight="1" x14ac:dyDescent="0.3">
      <c r="A23" s="5"/>
      <c r="B23" s="36"/>
      <c r="C23" s="19">
        <f t="shared" si="0"/>
        <v>2.5</v>
      </c>
      <c r="D23" s="6" t="s">
        <v>19</v>
      </c>
      <c r="E23" s="6">
        <f>$E$8</f>
        <v>2.8759999999999999</v>
      </c>
      <c r="F23" s="37"/>
      <c r="G23" s="38"/>
      <c r="H23" s="40"/>
      <c r="I23" s="40"/>
      <c r="J23" s="40"/>
      <c r="K23" s="42"/>
      <c r="L23" s="43"/>
      <c r="M23" s="43"/>
      <c r="N23" s="20"/>
      <c r="O23" s="15"/>
      <c r="P23" s="15"/>
      <c r="Q23" s="15"/>
      <c r="R23" s="15"/>
      <c r="S23" s="15"/>
      <c r="T23" s="15"/>
      <c r="U23" s="15"/>
    </row>
    <row r="24" spans="1:21" ht="16.5" customHeight="1" x14ac:dyDescent="0.3">
      <c r="A24" s="3"/>
      <c r="B24" s="36" t="s">
        <v>21</v>
      </c>
      <c r="C24" s="19">
        <f t="shared" si="0"/>
        <v>2.5</v>
      </c>
      <c r="D24" s="6" t="s">
        <v>18</v>
      </c>
      <c r="E24" s="6">
        <f>$E$9</f>
        <v>1.7090000000000001</v>
      </c>
      <c r="F24" s="37">
        <v>0.55000000000000004</v>
      </c>
      <c r="G24" s="38">
        <f>(E24+((E25-E24)*F24))</f>
        <v>1.9295499999999999</v>
      </c>
      <c r="H24" s="40">
        <f>$H$15</f>
        <v>7900</v>
      </c>
      <c r="I24" s="40">
        <f>H24/G24</f>
        <v>4094.2188593195306</v>
      </c>
      <c r="J24" s="40">
        <f>I24/C24</f>
        <v>1637.6875437278122</v>
      </c>
      <c r="K24" s="41">
        <f>$K$5</f>
        <v>25</v>
      </c>
      <c r="L24" s="43">
        <f>((K24*J24)*60)/1000</f>
        <v>2456.5313155917183</v>
      </c>
      <c r="M24" s="43">
        <f>L24*0.6213</f>
        <v>1526.2429063771344</v>
      </c>
      <c r="N24" s="20"/>
      <c r="O24" s="15"/>
      <c r="P24" s="15"/>
      <c r="Q24" s="15"/>
      <c r="R24" s="15"/>
      <c r="S24" s="15"/>
      <c r="T24" s="15"/>
      <c r="U24" s="15"/>
    </row>
    <row r="25" spans="1:21" ht="16.5" customHeight="1" x14ac:dyDescent="0.3">
      <c r="A25" s="5"/>
      <c r="B25" s="36"/>
      <c r="C25" s="19">
        <f t="shared" si="0"/>
        <v>2.5</v>
      </c>
      <c r="D25" s="6" t="s">
        <v>19</v>
      </c>
      <c r="E25" s="6">
        <f>$E$10</f>
        <v>2.11</v>
      </c>
      <c r="F25" s="37"/>
      <c r="G25" s="38"/>
      <c r="H25" s="40"/>
      <c r="I25" s="40"/>
      <c r="J25" s="40"/>
      <c r="K25" s="42"/>
      <c r="L25" s="43"/>
      <c r="M25" s="43"/>
      <c r="N25" s="20"/>
      <c r="O25" s="15"/>
      <c r="P25" s="15"/>
      <c r="Q25" s="15"/>
      <c r="R25" s="15"/>
      <c r="S25" s="15"/>
      <c r="T25" s="15"/>
      <c r="U25" s="15"/>
    </row>
    <row r="26" spans="1:21" ht="16.5" customHeight="1" x14ac:dyDescent="0.3">
      <c r="A26" s="3"/>
      <c r="B26" s="36" t="s">
        <v>22</v>
      </c>
      <c r="C26" s="19">
        <f t="shared" si="0"/>
        <v>2.5</v>
      </c>
      <c r="D26" s="6" t="s">
        <v>18</v>
      </c>
      <c r="E26" s="6">
        <f>$E$11</f>
        <v>1.3680000000000001</v>
      </c>
      <c r="F26" s="37">
        <v>0.85</v>
      </c>
      <c r="G26" s="38">
        <f>(E26+((E27-E26)*F26))</f>
        <v>1.5907</v>
      </c>
      <c r="H26" s="40">
        <f>$H$15</f>
        <v>7900</v>
      </c>
      <c r="I26" s="40">
        <f>H26/G26</f>
        <v>4966.3670082353683</v>
      </c>
      <c r="J26" s="40">
        <f>I26/C26</f>
        <v>1986.5468032941474</v>
      </c>
      <c r="K26" s="41">
        <f>$K$5</f>
        <v>25</v>
      </c>
      <c r="L26" s="43">
        <f>((K26*J26)*60)/1000</f>
        <v>2979.8202049412212</v>
      </c>
      <c r="M26" s="43">
        <f>L26*0.6213</f>
        <v>1851.3622933299805</v>
      </c>
      <c r="N26" s="20"/>
      <c r="O26" s="15"/>
      <c r="P26" s="15"/>
      <c r="Q26" s="15"/>
      <c r="R26" s="15"/>
      <c r="S26" s="15"/>
      <c r="T26" s="15"/>
      <c r="U26" s="15"/>
    </row>
    <row r="27" spans="1:21" ht="16.5" customHeight="1" x14ac:dyDescent="0.3">
      <c r="A27" s="5"/>
      <c r="B27" s="36"/>
      <c r="C27" s="19">
        <f t="shared" si="0"/>
        <v>2.5</v>
      </c>
      <c r="D27" s="6" t="s">
        <v>19</v>
      </c>
      <c r="E27" s="6">
        <f>$E$12</f>
        <v>1.63</v>
      </c>
      <c r="F27" s="37"/>
      <c r="G27" s="38"/>
      <c r="H27" s="40"/>
      <c r="I27" s="40"/>
      <c r="J27" s="40"/>
      <c r="K27" s="42"/>
      <c r="L27" s="43"/>
      <c r="M27" s="43"/>
      <c r="N27" s="20"/>
      <c r="O27" s="15"/>
      <c r="P27" s="15"/>
      <c r="Q27" s="15"/>
      <c r="R27" s="15"/>
      <c r="S27" s="15"/>
      <c r="T27" s="15"/>
      <c r="U27" s="15"/>
    </row>
    <row r="28" spans="1:21" ht="16.5" customHeight="1" x14ac:dyDescent="0.3">
      <c r="A28" s="3"/>
      <c r="B28" s="36" t="s">
        <v>23</v>
      </c>
      <c r="C28" s="19">
        <f t="shared" si="0"/>
        <v>2.5</v>
      </c>
      <c r="D28" s="6" t="s">
        <v>18</v>
      </c>
      <c r="E28" s="6">
        <f>$E$13</f>
        <v>1.1439999999999999</v>
      </c>
      <c r="F28" s="37">
        <v>1</v>
      </c>
      <c r="G28" s="38">
        <f>(E28+((E29-E28)*F28))</f>
        <v>1.3160000000000001</v>
      </c>
      <c r="H28" s="40">
        <f>$H$15</f>
        <v>7900</v>
      </c>
      <c r="I28" s="40">
        <f>H28/G28</f>
        <v>6003.0395136778116</v>
      </c>
      <c r="J28" s="40">
        <f>I28/C28</f>
        <v>2401.2158054711244</v>
      </c>
      <c r="K28" s="41">
        <f>$K$5</f>
        <v>25</v>
      </c>
      <c r="L28" s="43">
        <f>((K28*J28)*60)/1000</f>
        <v>3601.8237082066867</v>
      </c>
      <c r="M28" s="43">
        <f>L28*0.6213</f>
        <v>2237.8130699088142</v>
      </c>
      <c r="N28" s="20"/>
      <c r="O28" s="15"/>
      <c r="P28" s="15"/>
      <c r="Q28" s="15"/>
      <c r="R28" s="15"/>
      <c r="S28" s="15"/>
      <c r="T28" s="15"/>
      <c r="U28" s="15"/>
    </row>
    <row r="29" spans="1:21" ht="16.5" customHeight="1" x14ac:dyDescent="0.3">
      <c r="A29" s="5"/>
      <c r="B29" s="36"/>
      <c r="C29" s="19">
        <f t="shared" si="0"/>
        <v>2.5</v>
      </c>
      <c r="D29" s="6" t="s">
        <v>19</v>
      </c>
      <c r="E29" s="6">
        <f>$E$14</f>
        <v>1.3160000000000001</v>
      </c>
      <c r="F29" s="37"/>
      <c r="G29" s="38"/>
      <c r="H29" s="40"/>
      <c r="I29" s="40"/>
      <c r="J29" s="40"/>
      <c r="K29" s="42"/>
      <c r="L29" s="43"/>
      <c r="M29" s="43"/>
      <c r="N29" s="20"/>
      <c r="O29" s="15"/>
      <c r="P29" s="15"/>
      <c r="Q29" s="15"/>
      <c r="R29" s="15"/>
      <c r="S29" s="15"/>
      <c r="T29" s="15"/>
      <c r="U29" s="15"/>
    </row>
    <row r="30" spans="1:21" ht="16.5" customHeight="1" x14ac:dyDescent="0.3">
      <c r="A30" s="3"/>
      <c r="B30" s="36" t="s">
        <v>24</v>
      </c>
      <c r="C30" s="19">
        <f t="shared" si="0"/>
        <v>2.5</v>
      </c>
      <c r="D30" s="6" t="s">
        <v>18</v>
      </c>
      <c r="E30" s="6">
        <f>$E$15</f>
        <v>1.0429999999999999</v>
      </c>
      <c r="F30" s="37">
        <v>1</v>
      </c>
      <c r="G30" s="38">
        <f>(E30+((E31-E30)*F30))</f>
        <v>1.361</v>
      </c>
      <c r="H30" s="40">
        <f>$H$15</f>
        <v>7900</v>
      </c>
      <c r="I30" s="40">
        <f>H30/G30</f>
        <v>5804.555473916238</v>
      </c>
      <c r="J30" s="40">
        <f>I30/C30</f>
        <v>2321.8221895664951</v>
      </c>
      <c r="K30" s="41">
        <f>$K$5</f>
        <v>25</v>
      </c>
      <c r="L30" s="43">
        <f>((K30*J30)*60)/1000</f>
        <v>3482.7332843497429</v>
      </c>
      <c r="M30" s="43">
        <f>L30*0.6213</f>
        <v>2163.8221895664951</v>
      </c>
      <c r="N30" s="20"/>
      <c r="O30" s="15"/>
      <c r="P30" s="15"/>
      <c r="Q30" s="15"/>
      <c r="R30" s="15"/>
      <c r="S30" s="15"/>
      <c r="T30" s="15"/>
      <c r="U30" s="15"/>
    </row>
    <row r="31" spans="1:21" ht="16.5" customHeight="1" x14ac:dyDescent="0.3">
      <c r="A31" s="5"/>
      <c r="B31" s="36"/>
      <c r="C31" s="19">
        <f t="shared" si="0"/>
        <v>2.5</v>
      </c>
      <c r="D31" s="6" t="s">
        <v>19</v>
      </c>
      <c r="E31" s="6">
        <f>$E$16</f>
        <v>1.361</v>
      </c>
      <c r="F31" s="37"/>
      <c r="G31" s="38"/>
      <c r="H31" s="40"/>
      <c r="I31" s="40"/>
      <c r="J31" s="40"/>
      <c r="K31" s="42"/>
      <c r="L31" s="43"/>
      <c r="M31" s="43"/>
      <c r="N31" s="20"/>
      <c r="O31" s="15"/>
      <c r="P31" s="15"/>
      <c r="Q31" s="15"/>
      <c r="R31" s="15"/>
      <c r="S31" s="15"/>
      <c r="T31" s="15"/>
      <c r="U31" s="15"/>
    </row>
    <row r="32" spans="1:21" ht="18.75" customHeight="1" x14ac:dyDescent="0.3">
      <c r="A32" s="5"/>
      <c r="B32" s="44" t="s">
        <v>34</v>
      </c>
      <c r="C32" s="53"/>
      <c r="D32" s="54"/>
      <c r="E32" s="53"/>
      <c r="F32" s="21"/>
      <c r="G32" s="23"/>
      <c r="H32" s="8"/>
      <c r="I32" s="8"/>
      <c r="J32" s="8"/>
      <c r="K32" s="23"/>
      <c r="L32" s="32"/>
      <c r="M32" s="32"/>
      <c r="N32" s="29"/>
      <c r="O32" s="15"/>
      <c r="P32" s="15"/>
      <c r="Q32" s="15"/>
      <c r="R32" s="15"/>
      <c r="S32" s="15"/>
      <c r="T32" s="15"/>
      <c r="U32" s="15"/>
    </row>
    <row r="33" spans="1:21" ht="18.75" customHeight="1" x14ac:dyDescent="0.3">
      <c r="A33" s="3"/>
      <c r="B33" s="56" t="s">
        <v>28</v>
      </c>
      <c r="C33" s="57"/>
      <c r="D33" s="57"/>
      <c r="E33" s="57"/>
      <c r="F33" s="57"/>
      <c r="G33" s="58"/>
      <c r="H33" s="59" t="s">
        <v>29</v>
      </c>
      <c r="I33" s="60"/>
      <c r="J33" s="60"/>
      <c r="K33" s="60"/>
      <c r="L33" s="60"/>
      <c r="M33" s="61"/>
      <c r="N33" s="20"/>
      <c r="O33" s="15"/>
      <c r="P33" s="15"/>
      <c r="Q33" s="15"/>
      <c r="R33" s="15"/>
      <c r="S33" s="15"/>
      <c r="T33" s="15"/>
      <c r="U33" s="15"/>
    </row>
    <row r="34" spans="1:21" ht="45" customHeight="1" x14ac:dyDescent="0.3">
      <c r="A34" s="3"/>
      <c r="B34" s="7" t="s">
        <v>5</v>
      </c>
      <c r="C34" s="7" t="s">
        <v>6</v>
      </c>
      <c r="D34" s="7" t="s">
        <v>7</v>
      </c>
      <c r="E34" s="7" t="s">
        <v>8</v>
      </c>
      <c r="F34" s="24" t="s">
        <v>9</v>
      </c>
      <c r="G34" s="24" t="s">
        <v>10</v>
      </c>
      <c r="H34" s="13" t="s">
        <v>11</v>
      </c>
      <c r="I34" s="13" t="s">
        <v>12</v>
      </c>
      <c r="J34" s="13" t="s">
        <v>13</v>
      </c>
      <c r="K34" s="35" t="s">
        <v>14</v>
      </c>
      <c r="L34" s="35" t="s">
        <v>15</v>
      </c>
      <c r="M34" s="35" t="s">
        <v>16</v>
      </c>
      <c r="N34" s="20"/>
      <c r="O34" s="15"/>
      <c r="P34" s="15"/>
      <c r="Q34" s="15"/>
      <c r="R34" s="15"/>
      <c r="S34" s="15"/>
      <c r="T34" s="15"/>
      <c r="U34" s="15"/>
    </row>
    <row r="35" spans="1:21" ht="16.5" customHeight="1" x14ac:dyDescent="0.3">
      <c r="A35" s="3"/>
      <c r="B35" s="36" t="s">
        <v>17</v>
      </c>
      <c r="C35" s="19">
        <f t="shared" ref="C35:C46" si="1">$C$5</f>
        <v>2.5</v>
      </c>
      <c r="D35" s="6" t="s">
        <v>18</v>
      </c>
      <c r="E35" s="6">
        <f>$E$5</f>
        <v>3.0760000000000001</v>
      </c>
      <c r="F35" s="37">
        <v>0.5</v>
      </c>
      <c r="G35" s="38">
        <f>(E35+((E36-E35)*F35))</f>
        <v>3.6029999999999998</v>
      </c>
      <c r="H35" s="40">
        <f>$H$15</f>
        <v>7900</v>
      </c>
      <c r="I35" s="40">
        <f>H35/G35</f>
        <v>2192.6172633916181</v>
      </c>
      <c r="J35" s="40">
        <f>I35/C35</f>
        <v>877.04690535664724</v>
      </c>
      <c r="K35" s="41">
        <f>$K$5</f>
        <v>25</v>
      </c>
      <c r="L35" s="43">
        <f>((K35*J35)*60)/1000</f>
        <v>1315.5703580349707</v>
      </c>
      <c r="M35" s="43">
        <f>L35*0.6213</f>
        <v>817.3638634471273</v>
      </c>
      <c r="N35" s="20"/>
      <c r="O35" s="15"/>
      <c r="P35" s="15"/>
      <c r="Q35" s="15"/>
      <c r="R35" s="15"/>
      <c r="S35" s="15"/>
      <c r="T35" s="15"/>
      <c r="U35" s="15"/>
    </row>
    <row r="36" spans="1:21" ht="16.5" customHeight="1" x14ac:dyDescent="0.3">
      <c r="A36" s="5"/>
      <c r="B36" s="36"/>
      <c r="C36" s="19">
        <f t="shared" si="1"/>
        <v>2.5</v>
      </c>
      <c r="D36" s="6" t="s">
        <v>19</v>
      </c>
      <c r="E36" s="6">
        <f>$E$6</f>
        <v>4.13</v>
      </c>
      <c r="F36" s="37"/>
      <c r="G36" s="38"/>
      <c r="H36" s="40"/>
      <c r="I36" s="40"/>
      <c r="J36" s="40"/>
      <c r="K36" s="42"/>
      <c r="L36" s="43"/>
      <c r="M36" s="43"/>
      <c r="N36" s="20"/>
      <c r="O36" s="15"/>
      <c r="P36" s="15"/>
      <c r="Q36" s="15"/>
      <c r="R36" s="15"/>
      <c r="S36" s="15"/>
      <c r="T36" s="15"/>
      <c r="U36" s="15"/>
    </row>
    <row r="37" spans="1:21" ht="16.5" customHeight="1" x14ac:dyDescent="0.3">
      <c r="A37" s="3"/>
      <c r="B37" s="36" t="s">
        <v>20</v>
      </c>
      <c r="C37" s="19">
        <f t="shared" si="1"/>
        <v>2.5</v>
      </c>
      <c r="D37" s="6" t="s">
        <v>18</v>
      </c>
      <c r="E37" s="6">
        <f>$E$7</f>
        <v>2.2309999999999999</v>
      </c>
      <c r="F37" s="37">
        <v>0.6</v>
      </c>
      <c r="G37" s="38">
        <f>(E37+((E38-E37)*F37))</f>
        <v>2.6179999999999999</v>
      </c>
      <c r="H37" s="40">
        <f>$H$15</f>
        <v>7900</v>
      </c>
      <c r="I37" s="40">
        <f>H37/G37</f>
        <v>3017.5706646294884</v>
      </c>
      <c r="J37" s="40">
        <f>I37/C37</f>
        <v>1207.0282658517954</v>
      </c>
      <c r="K37" s="41">
        <f>$K$5</f>
        <v>25</v>
      </c>
      <c r="L37" s="43">
        <f>((K37*J37)*60)/1000</f>
        <v>1810.5423987776931</v>
      </c>
      <c r="M37" s="43">
        <f>L37*0.6213</f>
        <v>1124.8899923605807</v>
      </c>
      <c r="N37" s="20"/>
      <c r="O37" s="15"/>
      <c r="P37" s="15"/>
      <c r="Q37" s="15"/>
      <c r="R37" s="15"/>
      <c r="S37" s="15"/>
      <c r="T37" s="15"/>
      <c r="U37" s="15"/>
    </row>
    <row r="38" spans="1:21" ht="16.5" customHeight="1" x14ac:dyDescent="0.3">
      <c r="A38" s="5"/>
      <c r="B38" s="36"/>
      <c r="C38" s="19">
        <f t="shared" si="1"/>
        <v>2.5</v>
      </c>
      <c r="D38" s="6" t="s">
        <v>19</v>
      </c>
      <c r="E38" s="6">
        <f>$E$8</f>
        <v>2.8759999999999999</v>
      </c>
      <c r="F38" s="37"/>
      <c r="G38" s="38"/>
      <c r="H38" s="40"/>
      <c r="I38" s="40"/>
      <c r="J38" s="40"/>
      <c r="K38" s="42"/>
      <c r="L38" s="43"/>
      <c r="M38" s="43"/>
      <c r="N38" s="20"/>
      <c r="O38" s="15"/>
      <c r="P38" s="15"/>
      <c r="Q38" s="15"/>
      <c r="R38" s="15"/>
      <c r="S38" s="15"/>
      <c r="T38" s="15"/>
      <c r="U38" s="15"/>
    </row>
    <row r="39" spans="1:21" ht="16.5" customHeight="1" x14ac:dyDescent="0.3">
      <c r="A39" s="3"/>
      <c r="B39" s="36" t="s">
        <v>21</v>
      </c>
      <c r="C39" s="19">
        <f t="shared" si="1"/>
        <v>2.5</v>
      </c>
      <c r="D39" s="6" t="s">
        <v>18</v>
      </c>
      <c r="E39" s="6">
        <f>$E$9</f>
        <v>1.7090000000000001</v>
      </c>
      <c r="F39" s="37">
        <v>0.7</v>
      </c>
      <c r="G39" s="38">
        <f>(E39+((E40-E39)*F39))</f>
        <v>1.9897</v>
      </c>
      <c r="H39" s="40">
        <f>$H$15</f>
        <v>7900</v>
      </c>
      <c r="I39" s="40">
        <f>H39/G39</f>
        <v>3970.4478062019398</v>
      </c>
      <c r="J39" s="40">
        <f>I39/C39</f>
        <v>1588.179122480776</v>
      </c>
      <c r="K39" s="41">
        <f>$K$5</f>
        <v>25</v>
      </c>
      <c r="L39" s="43">
        <f>((K39*J39)*60)/1000</f>
        <v>2382.2686837211636</v>
      </c>
      <c r="M39" s="43">
        <f>L39*0.6213</f>
        <v>1480.1035331959588</v>
      </c>
      <c r="N39" s="20"/>
      <c r="O39" s="15"/>
      <c r="P39" s="15"/>
      <c r="Q39" s="15"/>
      <c r="R39" s="15"/>
      <c r="S39" s="15"/>
      <c r="T39" s="15"/>
      <c r="U39" s="15"/>
    </row>
    <row r="40" spans="1:21" ht="16.5" customHeight="1" x14ac:dyDescent="0.3">
      <c r="A40" s="5"/>
      <c r="B40" s="36"/>
      <c r="C40" s="19">
        <f t="shared" si="1"/>
        <v>2.5</v>
      </c>
      <c r="D40" s="6" t="s">
        <v>19</v>
      </c>
      <c r="E40" s="6">
        <f>$E$10</f>
        <v>2.11</v>
      </c>
      <c r="F40" s="37"/>
      <c r="G40" s="38"/>
      <c r="H40" s="40"/>
      <c r="I40" s="40"/>
      <c r="J40" s="40"/>
      <c r="K40" s="42"/>
      <c r="L40" s="43"/>
      <c r="M40" s="43"/>
      <c r="N40" s="20"/>
      <c r="O40" s="15"/>
      <c r="P40" s="15"/>
      <c r="Q40" s="15"/>
      <c r="R40" s="15"/>
      <c r="S40" s="15"/>
      <c r="T40" s="15"/>
      <c r="U40" s="15"/>
    </row>
    <row r="41" spans="1:21" ht="16.5" customHeight="1" x14ac:dyDescent="0.3">
      <c r="A41" s="3"/>
      <c r="B41" s="36" t="s">
        <v>22</v>
      </c>
      <c r="C41" s="19">
        <f t="shared" si="1"/>
        <v>2.5</v>
      </c>
      <c r="D41" s="6" t="s">
        <v>18</v>
      </c>
      <c r="E41" s="6">
        <f>$E$11</f>
        <v>1.3680000000000001</v>
      </c>
      <c r="F41" s="37">
        <v>0.8</v>
      </c>
      <c r="G41" s="38">
        <f>(E41+((E42-E41)*F41))</f>
        <v>1.5775999999999999</v>
      </c>
      <c r="H41" s="40">
        <f>$H$15</f>
        <v>7900</v>
      </c>
      <c r="I41" s="40">
        <f>H41/G41</f>
        <v>5007.606490872211</v>
      </c>
      <c r="J41" s="40">
        <f>I41/C41</f>
        <v>2003.0425963488844</v>
      </c>
      <c r="K41" s="41">
        <f>$K$5</f>
        <v>25</v>
      </c>
      <c r="L41" s="43">
        <f>((K41*J41)*60)/1000</f>
        <v>3004.5638945233268</v>
      </c>
      <c r="M41" s="43">
        <f>L41*0.6213</f>
        <v>1866.7355476673429</v>
      </c>
      <c r="N41" s="20"/>
      <c r="O41" s="15"/>
      <c r="P41" s="15"/>
      <c r="Q41" s="15"/>
      <c r="R41" s="15"/>
      <c r="S41" s="15"/>
      <c r="T41" s="15"/>
      <c r="U41" s="15"/>
    </row>
    <row r="42" spans="1:21" ht="16.5" customHeight="1" x14ac:dyDescent="0.3">
      <c r="A42" s="5"/>
      <c r="B42" s="36"/>
      <c r="C42" s="19">
        <f t="shared" si="1"/>
        <v>2.5</v>
      </c>
      <c r="D42" s="6" t="s">
        <v>19</v>
      </c>
      <c r="E42" s="6">
        <f>$E$12</f>
        <v>1.63</v>
      </c>
      <c r="F42" s="37"/>
      <c r="G42" s="38"/>
      <c r="H42" s="40"/>
      <c r="I42" s="40"/>
      <c r="J42" s="40"/>
      <c r="K42" s="42"/>
      <c r="L42" s="43"/>
      <c r="M42" s="43"/>
      <c r="N42" s="20"/>
      <c r="O42" s="15"/>
      <c r="P42" s="15"/>
      <c r="Q42" s="15"/>
      <c r="R42" s="15"/>
      <c r="S42" s="15"/>
      <c r="T42" s="15"/>
      <c r="U42" s="15"/>
    </row>
    <row r="43" spans="1:21" ht="16.5" customHeight="1" x14ac:dyDescent="0.3">
      <c r="A43" s="3"/>
      <c r="B43" s="36" t="s">
        <v>23</v>
      </c>
      <c r="C43" s="19">
        <f t="shared" si="1"/>
        <v>2.5</v>
      </c>
      <c r="D43" s="6" t="s">
        <v>18</v>
      </c>
      <c r="E43" s="6">
        <f>$E$13</f>
        <v>1.1439999999999999</v>
      </c>
      <c r="F43" s="37">
        <v>0.9</v>
      </c>
      <c r="G43" s="38">
        <f>(E43+((E44-E43)*F43))</f>
        <v>1.2988</v>
      </c>
      <c r="H43" s="40">
        <f>$H$15</f>
        <v>7900</v>
      </c>
      <c r="I43" s="40">
        <f>H43/G43</f>
        <v>6082.5377271327379</v>
      </c>
      <c r="J43" s="40">
        <f>I43/C43</f>
        <v>2433.015090853095</v>
      </c>
      <c r="K43" s="41">
        <f>$K$5</f>
        <v>25</v>
      </c>
      <c r="L43" s="43">
        <f>((K43*J43)*60)/1000</f>
        <v>3649.522636279642</v>
      </c>
      <c r="M43" s="43">
        <f>L43*0.6213</f>
        <v>2267.4484139205415</v>
      </c>
      <c r="N43" s="20"/>
      <c r="O43" s="15"/>
      <c r="P43" s="15"/>
      <c r="Q43" s="15"/>
      <c r="R43" s="15"/>
      <c r="S43" s="15"/>
      <c r="T43" s="15"/>
      <c r="U43" s="15"/>
    </row>
    <row r="44" spans="1:21" ht="16.5" customHeight="1" x14ac:dyDescent="0.3">
      <c r="A44" s="5"/>
      <c r="B44" s="36"/>
      <c r="C44" s="19">
        <f t="shared" si="1"/>
        <v>2.5</v>
      </c>
      <c r="D44" s="6" t="s">
        <v>19</v>
      </c>
      <c r="E44" s="6">
        <f>$E$14</f>
        <v>1.3160000000000001</v>
      </c>
      <c r="F44" s="37"/>
      <c r="G44" s="38"/>
      <c r="H44" s="40"/>
      <c r="I44" s="40"/>
      <c r="J44" s="40"/>
      <c r="K44" s="42"/>
      <c r="L44" s="43"/>
      <c r="M44" s="43"/>
      <c r="N44" s="20"/>
      <c r="O44" s="15"/>
      <c r="P44" s="15"/>
      <c r="Q44" s="15"/>
      <c r="R44" s="15"/>
      <c r="S44" s="15"/>
      <c r="T44" s="15"/>
      <c r="U44" s="15"/>
    </row>
    <row r="45" spans="1:21" ht="16.5" customHeight="1" x14ac:dyDescent="0.3">
      <c r="A45" s="3"/>
      <c r="B45" s="36" t="s">
        <v>24</v>
      </c>
      <c r="C45" s="19">
        <f t="shared" si="1"/>
        <v>2.5</v>
      </c>
      <c r="D45" s="6" t="s">
        <v>18</v>
      </c>
      <c r="E45" s="6">
        <f>$E$15</f>
        <v>1.0429999999999999</v>
      </c>
      <c r="F45" s="37">
        <v>1</v>
      </c>
      <c r="G45" s="38">
        <f>(E45+((E46-E45)*F45))</f>
        <v>1.361</v>
      </c>
      <c r="H45" s="40">
        <f>$H$15</f>
        <v>7900</v>
      </c>
      <c r="I45" s="40">
        <f>H45/G45</f>
        <v>5804.555473916238</v>
      </c>
      <c r="J45" s="40">
        <f>I45/C45</f>
        <v>2321.8221895664951</v>
      </c>
      <c r="K45" s="41">
        <f>$K$5</f>
        <v>25</v>
      </c>
      <c r="L45" s="43">
        <f>((K45*J45)*60)/1000</f>
        <v>3482.7332843497429</v>
      </c>
      <c r="M45" s="43">
        <f>L45*0.6213</f>
        <v>2163.8221895664951</v>
      </c>
      <c r="N45" s="20"/>
      <c r="O45" s="15"/>
      <c r="P45" s="15"/>
      <c r="Q45" s="15"/>
      <c r="R45" s="15"/>
      <c r="S45" s="15"/>
      <c r="T45" s="15"/>
      <c r="U45" s="15"/>
    </row>
    <row r="46" spans="1:21" ht="16.5" customHeight="1" x14ac:dyDescent="0.3">
      <c r="A46" s="5"/>
      <c r="B46" s="36"/>
      <c r="C46" s="19">
        <f t="shared" si="1"/>
        <v>2.5</v>
      </c>
      <c r="D46" s="6" t="s">
        <v>19</v>
      </c>
      <c r="E46" s="6">
        <f>$E$16</f>
        <v>1.361</v>
      </c>
      <c r="F46" s="37"/>
      <c r="G46" s="38"/>
      <c r="H46" s="40"/>
      <c r="I46" s="40"/>
      <c r="J46" s="40"/>
      <c r="K46" s="42"/>
      <c r="L46" s="43"/>
      <c r="M46" s="43"/>
      <c r="N46" s="20"/>
      <c r="O46" s="15"/>
      <c r="P46" s="15"/>
      <c r="Q46" s="15"/>
      <c r="R46" s="15"/>
      <c r="S46" s="15"/>
      <c r="T46" s="15"/>
      <c r="U46" s="15"/>
    </row>
    <row r="47" spans="1:21" ht="18.75" customHeight="1" x14ac:dyDescent="0.3">
      <c r="A47" s="5"/>
      <c r="B47" s="44" t="s">
        <v>36</v>
      </c>
      <c r="C47" s="53"/>
      <c r="D47" s="54"/>
      <c r="E47" s="53"/>
      <c r="F47" s="55"/>
      <c r="G47" s="23"/>
      <c r="H47" s="8"/>
      <c r="I47" s="8"/>
      <c r="J47" s="8"/>
      <c r="K47" s="23"/>
      <c r="L47" s="32"/>
      <c r="M47" s="32"/>
      <c r="N47" s="29"/>
      <c r="O47" s="15"/>
      <c r="P47" s="15"/>
      <c r="Q47" s="15"/>
      <c r="R47" s="15"/>
      <c r="S47" s="15"/>
      <c r="T47" s="15"/>
      <c r="U47" s="15"/>
    </row>
    <row r="48" spans="1:21" ht="18.75" customHeight="1" x14ac:dyDescent="0.3">
      <c r="A48" s="3"/>
      <c r="B48" s="56" t="s">
        <v>28</v>
      </c>
      <c r="C48" s="57"/>
      <c r="D48" s="57"/>
      <c r="E48" s="57"/>
      <c r="F48" s="57"/>
      <c r="G48" s="58"/>
      <c r="H48" s="59" t="s">
        <v>29</v>
      </c>
      <c r="I48" s="60"/>
      <c r="J48" s="60"/>
      <c r="K48" s="60"/>
      <c r="L48" s="60"/>
      <c r="M48" s="61"/>
      <c r="N48" s="20"/>
      <c r="O48" s="15"/>
      <c r="P48" s="15"/>
      <c r="Q48" s="15"/>
      <c r="R48" s="15"/>
      <c r="S48" s="15"/>
      <c r="T48" s="15"/>
      <c r="U48" s="15"/>
    </row>
    <row r="49" spans="1:21" ht="45" customHeight="1" x14ac:dyDescent="0.3">
      <c r="A49" s="3"/>
      <c r="B49" s="7" t="s">
        <v>5</v>
      </c>
      <c r="C49" s="7" t="s">
        <v>6</v>
      </c>
      <c r="D49" s="7" t="s">
        <v>7</v>
      </c>
      <c r="E49" s="7" t="s">
        <v>8</v>
      </c>
      <c r="F49" s="24" t="s">
        <v>9</v>
      </c>
      <c r="G49" s="24" t="s">
        <v>10</v>
      </c>
      <c r="H49" s="13" t="s">
        <v>11</v>
      </c>
      <c r="I49" s="13" t="s">
        <v>12</v>
      </c>
      <c r="J49" s="13" t="s">
        <v>13</v>
      </c>
      <c r="K49" s="13" t="s">
        <v>14</v>
      </c>
      <c r="L49" s="35" t="s">
        <v>15</v>
      </c>
      <c r="M49" s="35" t="s">
        <v>16</v>
      </c>
      <c r="N49" s="20"/>
      <c r="O49" s="15"/>
      <c r="P49" s="15"/>
      <c r="Q49" s="15"/>
      <c r="R49" s="15"/>
      <c r="S49" s="15"/>
      <c r="T49" s="15"/>
      <c r="U49" s="15"/>
    </row>
    <row r="50" spans="1:21" ht="16.5" customHeight="1" x14ac:dyDescent="0.3">
      <c r="A50" s="3"/>
      <c r="B50" s="36" t="s">
        <v>17</v>
      </c>
      <c r="C50" s="19">
        <f t="shared" ref="C50:C61" si="2">$C$5</f>
        <v>2.5</v>
      </c>
      <c r="D50" s="6" t="s">
        <v>18</v>
      </c>
      <c r="E50" s="6">
        <f>$E$5</f>
        <v>3.0760000000000001</v>
      </c>
      <c r="F50" s="37">
        <v>1</v>
      </c>
      <c r="G50" s="38">
        <f>(E50+((E51-E50)*F50))</f>
        <v>4.13</v>
      </c>
      <c r="H50" s="40">
        <f>$H$15</f>
        <v>7900</v>
      </c>
      <c r="I50" s="40">
        <f>H50/G50</f>
        <v>1912.8329297820824</v>
      </c>
      <c r="J50" s="40">
        <f>I50/C50</f>
        <v>765.13317191283295</v>
      </c>
      <c r="K50" s="41">
        <f>$K$5</f>
        <v>25</v>
      </c>
      <c r="L50" s="43">
        <f>((K50*J50)*60)/1000</f>
        <v>1147.6997578692494</v>
      </c>
      <c r="M50" s="43">
        <f>L50*0.6213</f>
        <v>713.06585956416461</v>
      </c>
      <c r="N50" s="20"/>
      <c r="O50" s="15"/>
      <c r="P50" s="15"/>
      <c r="Q50" s="15"/>
      <c r="R50" s="15"/>
      <c r="S50" s="15"/>
      <c r="T50" s="15"/>
      <c r="U50" s="15"/>
    </row>
    <row r="51" spans="1:21" ht="16.5" customHeight="1" x14ac:dyDescent="0.3">
      <c r="A51" s="5"/>
      <c r="B51" s="36"/>
      <c r="C51" s="19">
        <f t="shared" si="2"/>
        <v>2.5</v>
      </c>
      <c r="D51" s="6" t="s">
        <v>19</v>
      </c>
      <c r="E51" s="6">
        <f>$E$6</f>
        <v>4.13</v>
      </c>
      <c r="F51" s="37"/>
      <c r="G51" s="38"/>
      <c r="H51" s="40"/>
      <c r="I51" s="40"/>
      <c r="J51" s="40"/>
      <c r="K51" s="42"/>
      <c r="L51" s="43"/>
      <c r="M51" s="43"/>
      <c r="N51" s="20"/>
      <c r="O51" s="15"/>
      <c r="P51" s="15"/>
      <c r="Q51" s="15"/>
      <c r="R51" s="15"/>
      <c r="S51" s="15"/>
      <c r="T51" s="15"/>
      <c r="U51" s="15"/>
    </row>
    <row r="52" spans="1:21" ht="16.5" customHeight="1" x14ac:dyDescent="0.3">
      <c r="A52" s="3"/>
      <c r="B52" s="36" t="s">
        <v>20</v>
      </c>
      <c r="C52" s="19">
        <f t="shared" si="2"/>
        <v>2.5</v>
      </c>
      <c r="D52" s="6" t="s">
        <v>18</v>
      </c>
      <c r="E52" s="6">
        <f>$E$7</f>
        <v>2.2309999999999999</v>
      </c>
      <c r="F52" s="37">
        <v>1</v>
      </c>
      <c r="G52" s="38">
        <f>(E52+((E53-E52)*F52))</f>
        <v>2.8759999999999999</v>
      </c>
      <c r="H52" s="40">
        <f>$H$15</f>
        <v>7900</v>
      </c>
      <c r="I52" s="40">
        <f>H52/G52</f>
        <v>2746.8706536856748</v>
      </c>
      <c r="J52" s="40">
        <f>I52/C52</f>
        <v>1098.7482614742698</v>
      </c>
      <c r="K52" s="41">
        <f>$K$5</f>
        <v>25</v>
      </c>
      <c r="L52" s="43">
        <f>((K52*J52)*60)/1000</f>
        <v>1648.1223922114045</v>
      </c>
      <c r="M52" s="43">
        <f>L52*0.6213</f>
        <v>1023.9784422809456</v>
      </c>
      <c r="N52" s="20"/>
      <c r="O52" s="15"/>
      <c r="P52" s="15"/>
      <c r="Q52" s="15"/>
      <c r="R52" s="15"/>
      <c r="S52" s="15"/>
      <c r="T52" s="15"/>
      <c r="U52" s="15"/>
    </row>
    <row r="53" spans="1:21" ht="16.5" customHeight="1" x14ac:dyDescent="0.3">
      <c r="A53" s="5"/>
      <c r="B53" s="36"/>
      <c r="C53" s="19">
        <f t="shared" si="2"/>
        <v>2.5</v>
      </c>
      <c r="D53" s="6" t="s">
        <v>19</v>
      </c>
      <c r="E53" s="6">
        <f>$E$8</f>
        <v>2.8759999999999999</v>
      </c>
      <c r="F53" s="37"/>
      <c r="G53" s="38"/>
      <c r="H53" s="40"/>
      <c r="I53" s="40"/>
      <c r="J53" s="40"/>
      <c r="K53" s="42"/>
      <c r="L53" s="43"/>
      <c r="M53" s="43"/>
      <c r="N53" s="20"/>
      <c r="O53" s="15"/>
      <c r="P53" s="15"/>
      <c r="Q53" s="15"/>
      <c r="R53" s="15"/>
      <c r="S53" s="15"/>
      <c r="T53" s="15"/>
      <c r="U53" s="15"/>
    </row>
    <row r="54" spans="1:21" ht="16.5" customHeight="1" x14ac:dyDescent="0.3">
      <c r="A54" s="3"/>
      <c r="B54" s="36" t="s">
        <v>21</v>
      </c>
      <c r="C54" s="19">
        <f t="shared" si="2"/>
        <v>2.5</v>
      </c>
      <c r="D54" s="6" t="s">
        <v>18</v>
      </c>
      <c r="E54" s="6">
        <f>$E$9</f>
        <v>1.7090000000000001</v>
      </c>
      <c r="F54" s="37">
        <v>1</v>
      </c>
      <c r="G54" s="38">
        <f>(E54+((E55-E54)*F54))</f>
        <v>2.11</v>
      </c>
      <c r="H54" s="40">
        <f>$H$15</f>
        <v>7900</v>
      </c>
      <c r="I54" s="40">
        <f>H54/G54</f>
        <v>3744.0758293838867</v>
      </c>
      <c r="J54" s="40">
        <f>I54/C54</f>
        <v>1497.6303317535546</v>
      </c>
      <c r="K54" s="41">
        <f>$K$5</f>
        <v>25</v>
      </c>
      <c r="L54" s="43">
        <f>((K54*J54)*60)/1000</f>
        <v>2246.4454976303323</v>
      </c>
      <c r="M54" s="43">
        <f>L54*0.6213</f>
        <v>1395.7165876777253</v>
      </c>
      <c r="N54" s="20"/>
      <c r="O54" s="15"/>
      <c r="P54" s="15"/>
      <c r="Q54" s="15"/>
      <c r="R54" s="15"/>
      <c r="S54" s="15"/>
      <c r="T54" s="15"/>
      <c r="U54" s="15"/>
    </row>
    <row r="55" spans="1:21" ht="16.5" customHeight="1" x14ac:dyDescent="0.3">
      <c r="A55" s="5"/>
      <c r="B55" s="36"/>
      <c r="C55" s="19">
        <f t="shared" si="2"/>
        <v>2.5</v>
      </c>
      <c r="D55" s="6" t="s">
        <v>19</v>
      </c>
      <c r="E55" s="6">
        <f>$E$10</f>
        <v>2.11</v>
      </c>
      <c r="F55" s="37"/>
      <c r="G55" s="38"/>
      <c r="H55" s="40"/>
      <c r="I55" s="40"/>
      <c r="J55" s="40"/>
      <c r="K55" s="42"/>
      <c r="L55" s="43"/>
      <c r="M55" s="43"/>
      <c r="N55" s="20"/>
      <c r="O55" s="15"/>
      <c r="P55" s="15"/>
      <c r="Q55" s="15"/>
      <c r="R55" s="15"/>
      <c r="S55" s="15"/>
      <c r="T55" s="15"/>
      <c r="U55" s="15"/>
    </row>
    <row r="56" spans="1:21" ht="16.5" customHeight="1" x14ac:dyDescent="0.3">
      <c r="A56" s="3"/>
      <c r="B56" s="36" t="s">
        <v>22</v>
      </c>
      <c r="C56" s="19">
        <f t="shared" si="2"/>
        <v>2.5</v>
      </c>
      <c r="D56" s="6" t="s">
        <v>18</v>
      </c>
      <c r="E56" s="6">
        <f>$E$11</f>
        <v>1.3680000000000001</v>
      </c>
      <c r="F56" s="37">
        <v>1</v>
      </c>
      <c r="G56" s="38">
        <f>(E56+((E57-E56)*F56))</f>
        <v>1.63</v>
      </c>
      <c r="H56" s="40">
        <f>$H$15</f>
        <v>7900</v>
      </c>
      <c r="I56" s="40">
        <f>H56/G56</f>
        <v>4846.625766871166</v>
      </c>
      <c r="J56" s="40">
        <f>I56/C56</f>
        <v>1938.6503067484664</v>
      </c>
      <c r="K56" s="41">
        <f>$K$5</f>
        <v>25</v>
      </c>
      <c r="L56" s="43">
        <f>((K56*J56)*60)/1000</f>
        <v>2907.9754601226996</v>
      </c>
      <c r="M56" s="43">
        <f>L56*0.6213</f>
        <v>1806.7251533742331</v>
      </c>
      <c r="N56" s="20"/>
      <c r="O56" s="15"/>
      <c r="P56" s="15"/>
      <c r="Q56" s="15"/>
      <c r="R56" s="15"/>
      <c r="S56" s="15"/>
      <c r="T56" s="15"/>
      <c r="U56" s="15"/>
    </row>
    <row r="57" spans="1:21" ht="16.5" customHeight="1" x14ac:dyDescent="0.3">
      <c r="A57" s="5"/>
      <c r="B57" s="36"/>
      <c r="C57" s="19">
        <f t="shared" si="2"/>
        <v>2.5</v>
      </c>
      <c r="D57" s="6" t="s">
        <v>19</v>
      </c>
      <c r="E57" s="6">
        <f>$E$12</f>
        <v>1.63</v>
      </c>
      <c r="F57" s="37"/>
      <c r="G57" s="38"/>
      <c r="H57" s="40"/>
      <c r="I57" s="40"/>
      <c r="J57" s="40"/>
      <c r="K57" s="42"/>
      <c r="L57" s="43"/>
      <c r="M57" s="43"/>
      <c r="N57" s="20"/>
      <c r="O57" s="15"/>
      <c r="P57" s="15"/>
      <c r="Q57" s="15"/>
      <c r="R57" s="15"/>
      <c r="S57" s="15"/>
      <c r="T57" s="15"/>
      <c r="U57" s="15"/>
    </row>
    <row r="58" spans="1:21" ht="16.5" customHeight="1" x14ac:dyDescent="0.3">
      <c r="A58" s="3"/>
      <c r="B58" s="36" t="s">
        <v>23</v>
      </c>
      <c r="C58" s="19">
        <f t="shared" si="2"/>
        <v>2.5</v>
      </c>
      <c r="D58" s="6" t="s">
        <v>18</v>
      </c>
      <c r="E58" s="6">
        <f>$E$13</f>
        <v>1.1439999999999999</v>
      </c>
      <c r="F58" s="37">
        <v>1</v>
      </c>
      <c r="G58" s="38">
        <f>(E58+((E59-E58)*F58))</f>
        <v>1.3160000000000001</v>
      </c>
      <c r="H58" s="40">
        <f>$H$15</f>
        <v>7900</v>
      </c>
      <c r="I58" s="40">
        <f>H58/G58</f>
        <v>6003.0395136778116</v>
      </c>
      <c r="J58" s="40">
        <f>I58/C58</f>
        <v>2401.2158054711244</v>
      </c>
      <c r="K58" s="41">
        <f>$K$5</f>
        <v>25</v>
      </c>
      <c r="L58" s="43">
        <f>((K58*J58)*60)/1000</f>
        <v>3601.8237082066867</v>
      </c>
      <c r="M58" s="43">
        <f>L58*0.6213</f>
        <v>2237.8130699088142</v>
      </c>
      <c r="N58" s="20"/>
      <c r="O58" s="15"/>
      <c r="P58" s="15"/>
      <c r="Q58" s="15"/>
      <c r="R58" s="15"/>
      <c r="S58" s="15"/>
      <c r="T58" s="15"/>
      <c r="U58" s="15"/>
    </row>
    <row r="59" spans="1:21" ht="16.5" customHeight="1" x14ac:dyDescent="0.3">
      <c r="A59" s="5"/>
      <c r="B59" s="36"/>
      <c r="C59" s="19">
        <f t="shared" si="2"/>
        <v>2.5</v>
      </c>
      <c r="D59" s="6" t="s">
        <v>19</v>
      </c>
      <c r="E59" s="6">
        <f>$E$14</f>
        <v>1.3160000000000001</v>
      </c>
      <c r="F59" s="37"/>
      <c r="G59" s="38"/>
      <c r="H59" s="40"/>
      <c r="I59" s="40"/>
      <c r="J59" s="40"/>
      <c r="K59" s="42"/>
      <c r="L59" s="43"/>
      <c r="M59" s="43"/>
      <c r="N59" s="20"/>
      <c r="O59" s="15"/>
      <c r="P59" s="15"/>
      <c r="Q59" s="15"/>
      <c r="R59" s="15"/>
      <c r="S59" s="15"/>
      <c r="T59" s="15"/>
      <c r="U59" s="15"/>
    </row>
    <row r="60" spans="1:21" ht="16.5" customHeight="1" x14ac:dyDescent="0.3">
      <c r="A60" s="3"/>
      <c r="B60" s="36" t="s">
        <v>24</v>
      </c>
      <c r="C60" s="19">
        <f t="shared" si="2"/>
        <v>2.5</v>
      </c>
      <c r="D60" s="6" t="s">
        <v>18</v>
      </c>
      <c r="E60" s="6">
        <f>$E$15</f>
        <v>1.0429999999999999</v>
      </c>
      <c r="F60" s="37">
        <v>1</v>
      </c>
      <c r="G60" s="38">
        <f>(E60+((E61-E60)*F60))</f>
        <v>1.361</v>
      </c>
      <c r="H60" s="40">
        <f>$H$15</f>
        <v>7900</v>
      </c>
      <c r="I60" s="40">
        <f>H60/G60</f>
        <v>5804.555473916238</v>
      </c>
      <c r="J60" s="40">
        <f>I60/C60</f>
        <v>2321.8221895664951</v>
      </c>
      <c r="K60" s="41">
        <f>$K$5</f>
        <v>25</v>
      </c>
      <c r="L60" s="43">
        <f>((K60*J60)*60)/1000</f>
        <v>3482.7332843497429</v>
      </c>
      <c r="M60" s="43">
        <f>L60*0.6213</f>
        <v>2163.8221895664951</v>
      </c>
      <c r="N60" s="20"/>
      <c r="O60" s="15"/>
      <c r="P60" s="15"/>
      <c r="Q60" s="15"/>
      <c r="R60" s="15"/>
      <c r="S60" s="15"/>
      <c r="T60" s="15"/>
      <c r="U60" s="15"/>
    </row>
    <row r="61" spans="1:21" ht="16.5" customHeight="1" x14ac:dyDescent="0.3">
      <c r="A61" s="5"/>
      <c r="B61" s="36"/>
      <c r="C61" s="19">
        <f t="shared" si="2"/>
        <v>2.5</v>
      </c>
      <c r="D61" s="6" t="s">
        <v>19</v>
      </c>
      <c r="E61" s="6">
        <f>$E$16</f>
        <v>1.361</v>
      </c>
      <c r="F61" s="37"/>
      <c r="G61" s="38"/>
      <c r="H61" s="40"/>
      <c r="I61" s="40"/>
      <c r="J61" s="40"/>
      <c r="K61" s="42"/>
      <c r="L61" s="43"/>
      <c r="M61" s="43"/>
      <c r="N61" s="20"/>
      <c r="O61" s="15"/>
      <c r="P61" s="15"/>
      <c r="Q61" s="15"/>
      <c r="R61" s="15"/>
      <c r="S61" s="15"/>
      <c r="T61" s="15"/>
      <c r="U61" s="15"/>
    </row>
    <row r="62" spans="1:21" ht="18.75" customHeight="1" x14ac:dyDescent="0.3">
      <c r="A62" s="5"/>
      <c r="B62" s="44" t="s">
        <v>37</v>
      </c>
      <c r="C62" s="52"/>
      <c r="D62" s="2"/>
      <c r="E62" s="10"/>
      <c r="F62" s="4"/>
      <c r="G62" s="10"/>
      <c r="H62" s="34" t="s">
        <v>38</v>
      </c>
      <c r="I62" s="9"/>
      <c r="J62" s="9"/>
      <c r="K62" s="10"/>
      <c r="L62" s="11"/>
      <c r="M62" s="11"/>
      <c r="N62" s="29"/>
      <c r="O62" s="15"/>
      <c r="P62" s="15"/>
      <c r="Q62" s="15"/>
      <c r="R62" s="15"/>
      <c r="S62" s="15"/>
      <c r="T62" s="15"/>
      <c r="U62" s="15"/>
    </row>
    <row r="63" spans="1:21" ht="18.75" customHeight="1" x14ac:dyDescent="0.3">
      <c r="A63" s="3"/>
      <c r="B63" s="45" t="s">
        <v>3</v>
      </c>
      <c r="C63" s="46"/>
      <c r="D63" s="45"/>
      <c r="E63" s="46"/>
      <c r="F63" s="47"/>
      <c r="G63" s="46"/>
      <c r="H63" s="48" t="s">
        <v>4</v>
      </c>
      <c r="I63" s="48"/>
      <c r="J63" s="48"/>
      <c r="K63" s="49"/>
      <c r="L63" s="50"/>
      <c r="M63" s="50"/>
      <c r="N63" s="20"/>
      <c r="O63" s="15"/>
      <c r="P63" s="15"/>
      <c r="Q63" s="15"/>
      <c r="R63" s="15"/>
      <c r="S63" s="15"/>
      <c r="T63" s="15"/>
      <c r="U63" s="15"/>
    </row>
    <row r="64" spans="1:21" ht="45" customHeight="1" x14ac:dyDescent="0.3">
      <c r="A64" s="3"/>
      <c r="B64" s="7" t="s">
        <v>5</v>
      </c>
      <c r="C64" s="7" t="s">
        <v>6</v>
      </c>
      <c r="D64" s="7" t="s">
        <v>7</v>
      </c>
      <c r="E64" s="7" t="s">
        <v>8</v>
      </c>
      <c r="F64" s="24" t="s">
        <v>9</v>
      </c>
      <c r="G64" s="24" t="s">
        <v>10</v>
      </c>
      <c r="H64" s="13" t="s">
        <v>11</v>
      </c>
      <c r="I64" s="13" t="s">
        <v>12</v>
      </c>
      <c r="J64" s="13" t="s">
        <v>13</v>
      </c>
      <c r="K64" s="13" t="s">
        <v>14</v>
      </c>
      <c r="L64" s="35" t="s">
        <v>15</v>
      </c>
      <c r="M64" s="35" t="s">
        <v>16</v>
      </c>
      <c r="N64" s="20"/>
      <c r="O64" s="15"/>
      <c r="P64" s="15"/>
      <c r="Q64" s="15"/>
      <c r="R64" s="15"/>
      <c r="S64" s="15"/>
      <c r="T64" s="15"/>
      <c r="U64" s="15"/>
    </row>
    <row r="65" spans="1:21" ht="16.5" customHeight="1" x14ac:dyDescent="0.3">
      <c r="A65" s="3"/>
      <c r="B65" s="36" t="s">
        <v>17</v>
      </c>
      <c r="C65" s="27">
        <v>3</v>
      </c>
      <c r="D65" s="6" t="s">
        <v>18</v>
      </c>
      <c r="E65" s="16">
        <v>3.0379999999999998</v>
      </c>
      <c r="F65" s="37">
        <v>0.35</v>
      </c>
      <c r="G65" s="38">
        <f>(E65+((E66-E65)*F65))</f>
        <v>3.4341999999999997</v>
      </c>
      <c r="H65" s="40">
        <f>$H$73</f>
        <v>7500</v>
      </c>
      <c r="I65" s="40">
        <f>H65/G65</f>
        <v>2183.9147399685517</v>
      </c>
      <c r="J65" s="40">
        <f>I65/C65</f>
        <v>727.97157998951718</v>
      </c>
      <c r="K65" s="51">
        <v>23</v>
      </c>
      <c r="L65" s="43">
        <f>((K65*J65)*60)/1000</f>
        <v>1004.6007803855338</v>
      </c>
      <c r="M65" s="43">
        <f>L65*0.6213</f>
        <v>624.15846485353211</v>
      </c>
      <c r="N65" s="20"/>
      <c r="O65" s="15"/>
      <c r="P65" s="15"/>
      <c r="Q65" s="15"/>
      <c r="R65" s="15"/>
      <c r="S65" s="15"/>
      <c r="T65" s="15"/>
      <c r="U65" s="15"/>
    </row>
    <row r="66" spans="1:21" ht="16.5" customHeight="1" x14ac:dyDescent="0.3">
      <c r="A66" s="5"/>
      <c r="B66" s="36"/>
      <c r="C66" s="19">
        <f t="shared" ref="C66:C74" si="3">$C$65</f>
        <v>3</v>
      </c>
      <c r="D66" s="6" t="s">
        <v>19</v>
      </c>
      <c r="E66" s="16">
        <v>4.17</v>
      </c>
      <c r="F66" s="37"/>
      <c r="G66" s="38"/>
      <c r="H66" s="40"/>
      <c r="I66" s="40"/>
      <c r="J66" s="40"/>
      <c r="K66" s="51"/>
      <c r="L66" s="43"/>
      <c r="M66" s="43"/>
      <c r="N66" s="20"/>
      <c r="O66" s="15"/>
      <c r="P66" s="15"/>
      <c r="Q66" s="15"/>
      <c r="R66" s="15"/>
      <c r="S66" s="15"/>
      <c r="T66" s="15"/>
      <c r="U66" s="15"/>
    </row>
    <row r="67" spans="1:21" ht="16.5" customHeight="1" x14ac:dyDescent="0.3">
      <c r="A67" s="3"/>
      <c r="B67" s="36" t="s">
        <v>20</v>
      </c>
      <c r="C67" s="19">
        <f t="shared" si="3"/>
        <v>3</v>
      </c>
      <c r="D67" s="6" t="s">
        <v>18</v>
      </c>
      <c r="E67" s="16">
        <v>2.0640000000000001</v>
      </c>
      <c r="F67" s="37">
        <v>0.45</v>
      </c>
      <c r="G67" s="38">
        <f>(E67+((E68-E67)*F67))</f>
        <v>2.3956500000000003</v>
      </c>
      <c r="H67" s="40">
        <f>$H$73</f>
        <v>7500</v>
      </c>
      <c r="I67" s="40">
        <f>H67/G67</f>
        <v>3130.6743472543981</v>
      </c>
      <c r="J67" s="40">
        <f>I67/C67</f>
        <v>1043.5581157514659</v>
      </c>
      <c r="K67" s="41">
        <f>$K$65</f>
        <v>23</v>
      </c>
      <c r="L67" s="43">
        <f>((K67*J67)*60)/1000</f>
        <v>1440.1101997370231</v>
      </c>
      <c r="M67" s="43">
        <f>L67*0.6213</f>
        <v>894.74046709661241</v>
      </c>
      <c r="N67" s="20"/>
      <c r="O67" s="15"/>
      <c r="P67" s="15"/>
      <c r="Q67" s="15"/>
      <c r="R67" s="15"/>
      <c r="S67" s="15"/>
      <c r="T67" s="15"/>
      <c r="U67" s="15"/>
    </row>
    <row r="68" spans="1:21" ht="16.5" customHeight="1" x14ac:dyDescent="0.3">
      <c r="A68" s="5"/>
      <c r="B68" s="36"/>
      <c r="C68" s="19">
        <f t="shared" si="3"/>
        <v>3</v>
      </c>
      <c r="D68" s="6" t="s">
        <v>19</v>
      </c>
      <c r="E68" s="16">
        <v>2.8010000000000002</v>
      </c>
      <c r="F68" s="37"/>
      <c r="G68" s="38"/>
      <c r="H68" s="40"/>
      <c r="I68" s="40"/>
      <c r="J68" s="40"/>
      <c r="K68" s="42"/>
      <c r="L68" s="43"/>
      <c r="M68" s="43"/>
      <c r="N68" s="20"/>
      <c r="O68" s="15"/>
      <c r="P68" s="15"/>
      <c r="Q68" s="15"/>
      <c r="R68" s="15"/>
      <c r="S68" s="15"/>
      <c r="T68" s="15"/>
      <c r="U68" s="15"/>
    </row>
    <row r="69" spans="1:21" ht="16.5" customHeight="1" x14ac:dyDescent="0.3">
      <c r="A69" s="3"/>
      <c r="B69" s="36" t="s">
        <v>21</v>
      </c>
      <c r="C69" s="19">
        <f t="shared" si="3"/>
        <v>3</v>
      </c>
      <c r="D69" s="6" t="s">
        <v>18</v>
      </c>
      <c r="E69" s="16">
        <v>1.5069999999999999</v>
      </c>
      <c r="F69" s="37">
        <v>0.6</v>
      </c>
      <c r="G69" s="38">
        <f>(E69+((E70-E69)*F69))</f>
        <v>1.762</v>
      </c>
      <c r="H69" s="40">
        <f>$H$73</f>
        <v>7500</v>
      </c>
      <c r="I69" s="40">
        <f>H69/G69</f>
        <v>4256.5266742338254</v>
      </c>
      <c r="J69" s="40">
        <f>I69/C69</f>
        <v>1418.8422247446085</v>
      </c>
      <c r="K69" s="41">
        <f>$K$65</f>
        <v>23</v>
      </c>
      <c r="L69" s="43">
        <f>((K69*J69)*60)/1000</f>
        <v>1958.0022701475598</v>
      </c>
      <c r="M69" s="43">
        <f>L69*0.6213</f>
        <v>1216.5068104426789</v>
      </c>
      <c r="N69" s="20"/>
      <c r="O69" s="15"/>
      <c r="P69" s="15"/>
      <c r="Q69" s="15"/>
      <c r="R69" s="15"/>
      <c r="S69" s="15"/>
      <c r="T69" s="15"/>
      <c r="U69" s="15"/>
    </row>
    <row r="70" spans="1:21" ht="16.5" customHeight="1" x14ac:dyDescent="0.3">
      <c r="A70" s="5"/>
      <c r="B70" s="36"/>
      <c r="C70" s="19">
        <f t="shared" si="3"/>
        <v>3</v>
      </c>
      <c r="D70" s="6" t="s">
        <v>19</v>
      </c>
      <c r="E70" s="16">
        <v>1.9319999999999999</v>
      </c>
      <c r="F70" s="37"/>
      <c r="G70" s="38"/>
      <c r="H70" s="40"/>
      <c r="I70" s="40"/>
      <c r="J70" s="40"/>
      <c r="K70" s="42"/>
      <c r="L70" s="43"/>
      <c r="M70" s="43"/>
      <c r="N70" s="20"/>
      <c r="O70" s="15"/>
      <c r="P70" s="15"/>
      <c r="Q70" s="15"/>
      <c r="R70" s="15"/>
      <c r="S70" s="15"/>
      <c r="T70" s="15"/>
      <c r="U70" s="15"/>
    </row>
    <row r="71" spans="1:21" ht="16.5" customHeight="1" x14ac:dyDescent="0.3">
      <c r="A71" s="3"/>
      <c r="B71" s="36" t="s">
        <v>22</v>
      </c>
      <c r="C71" s="19">
        <f t="shared" si="3"/>
        <v>3</v>
      </c>
      <c r="D71" s="6" t="s">
        <v>18</v>
      </c>
      <c r="E71" s="16">
        <v>1.1659999999999999</v>
      </c>
      <c r="F71" s="37">
        <v>0.75</v>
      </c>
      <c r="G71" s="38">
        <f>(E71+((E72-E71)*F71))</f>
        <v>1.36175</v>
      </c>
      <c r="H71" s="40">
        <f>$H$73</f>
        <v>7500</v>
      </c>
      <c r="I71" s="40">
        <f>H71/G71</f>
        <v>5507.6188727740036</v>
      </c>
      <c r="J71" s="40">
        <f>I71/C71</f>
        <v>1835.8729575913346</v>
      </c>
      <c r="K71" s="41">
        <f>$K$65</f>
        <v>23</v>
      </c>
      <c r="L71" s="43">
        <f>((K71*J71)*60)/1000</f>
        <v>2533.5046814760417</v>
      </c>
      <c r="M71" s="43">
        <f>L71*0.6213</f>
        <v>1574.0664586010646</v>
      </c>
      <c r="N71" s="20"/>
      <c r="O71" s="15"/>
      <c r="P71" s="15"/>
      <c r="Q71" s="15"/>
      <c r="R71" s="15"/>
      <c r="S71" s="15"/>
      <c r="T71" s="15"/>
      <c r="U71" s="15"/>
    </row>
    <row r="72" spans="1:21" ht="16.5" customHeight="1" x14ac:dyDescent="0.3">
      <c r="A72" s="5"/>
      <c r="B72" s="36"/>
      <c r="C72" s="19">
        <f t="shared" si="3"/>
        <v>3</v>
      </c>
      <c r="D72" s="6" t="s">
        <v>19</v>
      </c>
      <c r="E72" s="16">
        <v>1.427</v>
      </c>
      <c r="F72" s="37"/>
      <c r="G72" s="38"/>
      <c r="H72" s="40"/>
      <c r="I72" s="40"/>
      <c r="J72" s="40"/>
      <c r="K72" s="42"/>
      <c r="L72" s="43"/>
      <c r="M72" s="43"/>
      <c r="N72" s="20"/>
      <c r="O72" s="15"/>
      <c r="P72" s="15"/>
      <c r="Q72" s="15"/>
      <c r="R72" s="15"/>
      <c r="S72" s="15"/>
      <c r="T72" s="15"/>
      <c r="U72" s="15"/>
    </row>
    <row r="73" spans="1:21" ht="16.5" customHeight="1" x14ac:dyDescent="0.3">
      <c r="A73" s="3"/>
      <c r="B73" s="36" t="s">
        <v>23</v>
      </c>
      <c r="C73" s="19">
        <f t="shared" si="3"/>
        <v>3</v>
      </c>
      <c r="D73" s="6" t="s">
        <v>18</v>
      </c>
      <c r="E73" s="16">
        <v>0.82499999999999996</v>
      </c>
      <c r="F73" s="37">
        <v>1</v>
      </c>
      <c r="G73" s="38">
        <f>(E73+((E74-E73)*F73))</f>
        <v>1.1160000000000001</v>
      </c>
      <c r="H73" s="39">
        <v>7500</v>
      </c>
      <c r="I73" s="40">
        <f>H73/G73</f>
        <v>6720.4301075268813</v>
      </c>
      <c r="J73" s="40">
        <f>I73/C73</f>
        <v>2240.143369175627</v>
      </c>
      <c r="K73" s="41">
        <f>$K$65</f>
        <v>23</v>
      </c>
      <c r="L73" s="43">
        <f>((K73*J73)*60)/1000</f>
        <v>3091.3978494623652</v>
      </c>
      <c r="M73" s="43">
        <f>L73*0.6213</f>
        <v>1920.6854838709673</v>
      </c>
      <c r="N73" s="20"/>
      <c r="O73" s="15"/>
      <c r="P73" s="15"/>
      <c r="Q73" s="15"/>
      <c r="R73" s="15"/>
      <c r="S73" s="15"/>
      <c r="T73" s="15"/>
      <c r="U73" s="15"/>
    </row>
    <row r="74" spans="1:21" ht="16.5" customHeight="1" x14ac:dyDescent="0.3">
      <c r="A74" s="5"/>
      <c r="B74" s="36"/>
      <c r="C74" s="19">
        <f t="shared" si="3"/>
        <v>3</v>
      </c>
      <c r="D74" s="6" t="s">
        <v>19</v>
      </c>
      <c r="E74" s="16">
        <v>1.1160000000000001</v>
      </c>
      <c r="F74" s="37"/>
      <c r="G74" s="38"/>
      <c r="H74" s="39"/>
      <c r="I74" s="40"/>
      <c r="J74" s="40"/>
      <c r="K74" s="42"/>
      <c r="L74" s="43"/>
      <c r="M74" s="43"/>
      <c r="N74" s="20"/>
      <c r="O74" s="15"/>
      <c r="P74" s="15"/>
      <c r="Q74" s="15"/>
      <c r="R74" s="15"/>
      <c r="S74" s="15"/>
      <c r="T74" s="15"/>
      <c r="U74" s="15"/>
    </row>
    <row r="75" spans="1:21" ht="18.75" customHeight="1" x14ac:dyDescent="0.3">
      <c r="A75" s="5"/>
      <c r="B75" s="44" t="s">
        <v>42</v>
      </c>
      <c r="C75" s="44"/>
      <c r="D75" s="44"/>
      <c r="E75" s="44"/>
      <c r="F75" s="28"/>
      <c r="G75" s="28"/>
      <c r="H75" s="34" t="s">
        <v>43</v>
      </c>
      <c r="I75" s="28"/>
      <c r="J75" s="28"/>
      <c r="K75" s="28"/>
      <c r="L75" s="28"/>
      <c r="M75" s="28"/>
      <c r="N75" s="29"/>
      <c r="O75" s="15"/>
      <c r="P75" s="15"/>
      <c r="Q75" s="15"/>
      <c r="R75" s="15"/>
      <c r="S75" s="15"/>
      <c r="T75" s="15"/>
      <c r="U75" s="15"/>
    </row>
    <row r="76" spans="1:21" ht="18.75" customHeight="1" x14ac:dyDescent="0.3">
      <c r="A76" s="3"/>
      <c r="B76" s="45" t="s">
        <v>3</v>
      </c>
      <c r="C76" s="46"/>
      <c r="D76" s="45"/>
      <c r="E76" s="46"/>
      <c r="F76" s="47"/>
      <c r="G76" s="46"/>
      <c r="H76" s="48" t="s">
        <v>4</v>
      </c>
      <c r="I76" s="48"/>
      <c r="J76" s="48"/>
      <c r="K76" s="49"/>
      <c r="L76" s="50"/>
      <c r="M76" s="50"/>
      <c r="N76" s="20"/>
      <c r="O76" s="15"/>
      <c r="P76" s="15"/>
      <c r="Q76" s="15"/>
      <c r="R76" s="15"/>
      <c r="S76" s="15"/>
      <c r="T76" s="15"/>
      <c r="U76" s="15"/>
    </row>
    <row r="77" spans="1:21" ht="45" customHeight="1" x14ac:dyDescent="0.3">
      <c r="A77" s="3"/>
      <c r="B77" s="7" t="s">
        <v>5</v>
      </c>
      <c r="C77" s="7" t="s">
        <v>6</v>
      </c>
      <c r="D77" s="7" t="s">
        <v>7</v>
      </c>
      <c r="E77" s="24" t="s">
        <v>8</v>
      </c>
      <c r="F77" s="24" t="s">
        <v>9</v>
      </c>
      <c r="G77" s="24" t="s">
        <v>10</v>
      </c>
      <c r="H77" s="13" t="s">
        <v>11</v>
      </c>
      <c r="I77" s="13" t="s">
        <v>12</v>
      </c>
      <c r="J77" s="13" t="s">
        <v>13</v>
      </c>
      <c r="K77" s="13" t="s">
        <v>14</v>
      </c>
      <c r="L77" s="35" t="s">
        <v>15</v>
      </c>
      <c r="M77" s="35" t="s">
        <v>16</v>
      </c>
      <c r="N77" s="20"/>
      <c r="O77" s="15"/>
      <c r="P77" s="15"/>
      <c r="Q77" s="15"/>
      <c r="R77" s="15"/>
      <c r="S77" s="15"/>
      <c r="T77" s="15"/>
      <c r="U77" s="15"/>
    </row>
    <row r="78" spans="1:21" ht="16.5" customHeight="1" x14ac:dyDescent="0.3">
      <c r="A78" s="3"/>
      <c r="B78" s="36" t="s">
        <v>17</v>
      </c>
      <c r="C78" s="12">
        <v>2.222</v>
      </c>
      <c r="D78" s="6" t="s">
        <v>18</v>
      </c>
      <c r="E78" s="16">
        <v>3.4</v>
      </c>
      <c r="F78" s="37">
        <v>0</v>
      </c>
      <c r="G78" s="38">
        <f>(E78+((E80-E78)*F78))</f>
        <v>3.4</v>
      </c>
      <c r="H78" s="40">
        <f>$H$90</f>
        <v>7000</v>
      </c>
      <c r="I78" s="40">
        <f>H78/G78</f>
        <v>2058.8235294117649</v>
      </c>
      <c r="J78" s="40">
        <f>I78/C78</f>
        <v>926.56324455975016</v>
      </c>
      <c r="K78" s="51">
        <v>1.9730000000000001</v>
      </c>
      <c r="L78" s="43">
        <f>((K78*J78)*60)/1000</f>
        <v>109.68655689098324</v>
      </c>
      <c r="M78" s="43">
        <f>L78*0.6213</f>
        <v>68.148257796367886</v>
      </c>
      <c r="N78" s="20"/>
      <c r="O78" s="15"/>
      <c r="P78" s="15"/>
      <c r="Q78" s="15"/>
      <c r="R78" s="15"/>
      <c r="S78" s="15"/>
      <c r="T78" s="15"/>
      <c r="U78" s="15"/>
    </row>
    <row r="79" spans="1:21" ht="16.5" customHeight="1" x14ac:dyDescent="0.3">
      <c r="A79" s="5"/>
      <c r="B79" s="36"/>
      <c r="C79" s="19"/>
      <c r="D79" s="6" t="s">
        <v>19</v>
      </c>
      <c r="E79" s="26">
        <v>4</v>
      </c>
      <c r="F79" s="37"/>
      <c r="G79" s="38"/>
      <c r="H79" s="40"/>
      <c r="I79" s="40"/>
      <c r="J79" s="40"/>
      <c r="K79" s="51"/>
      <c r="L79" s="43"/>
      <c r="M79" s="43"/>
      <c r="N79" s="20"/>
      <c r="O79" s="15"/>
      <c r="P79" s="15"/>
      <c r="Q79" s="15"/>
      <c r="R79" s="15"/>
      <c r="S79" s="15"/>
      <c r="T79" s="15"/>
      <c r="U79" s="15"/>
    </row>
    <row r="80" spans="1:21" ht="16.5" customHeight="1" x14ac:dyDescent="0.3">
      <c r="A80" s="3"/>
      <c r="B80" s="36" t="s">
        <v>20</v>
      </c>
      <c r="C80" s="19">
        <f t="shared" ref="C80:C91" si="4">$C$78</f>
        <v>2.222</v>
      </c>
      <c r="D80" s="6" t="s">
        <v>18</v>
      </c>
      <c r="E80" s="16">
        <v>2.4</v>
      </c>
      <c r="F80" s="37">
        <v>0.2</v>
      </c>
      <c r="G80" s="38">
        <f>(E80+((E81-E80)*F80))</f>
        <v>2.36</v>
      </c>
      <c r="H80" s="40">
        <f>$H$90</f>
        <v>7000</v>
      </c>
      <c r="I80" s="40">
        <f>H80/G80</f>
        <v>2966.1016949152545</v>
      </c>
      <c r="J80" s="40">
        <f>I80/C80</f>
        <v>1334.8792506369282</v>
      </c>
      <c r="K80" s="41">
        <f>K$78</f>
        <v>1.9730000000000001</v>
      </c>
      <c r="L80" s="43">
        <f>((K80*J80)*60)/1000</f>
        <v>158.0230056903996</v>
      </c>
      <c r="M80" s="43">
        <f>L80*0.6213</f>
        <v>98.179693435445259</v>
      </c>
      <c r="N80" s="20"/>
      <c r="O80" s="15"/>
      <c r="P80" s="15"/>
      <c r="Q80" s="15"/>
      <c r="R80" s="15"/>
      <c r="S80" s="15"/>
      <c r="T80" s="15"/>
      <c r="U80" s="15"/>
    </row>
    <row r="81" spans="1:21" ht="16.5" customHeight="1" x14ac:dyDescent="0.3">
      <c r="A81" s="5"/>
      <c r="B81" s="36"/>
      <c r="C81" s="19">
        <f t="shared" si="4"/>
        <v>2.222</v>
      </c>
      <c r="D81" s="6" t="s">
        <v>19</v>
      </c>
      <c r="E81" s="16">
        <v>2.2000000000000002</v>
      </c>
      <c r="F81" s="37"/>
      <c r="G81" s="38"/>
      <c r="H81" s="40"/>
      <c r="I81" s="40"/>
      <c r="J81" s="40"/>
      <c r="K81" s="42"/>
      <c r="L81" s="43"/>
      <c r="M81" s="43"/>
      <c r="N81" s="20"/>
      <c r="O81" s="15"/>
      <c r="P81" s="15"/>
      <c r="Q81" s="15"/>
      <c r="R81" s="15"/>
      <c r="S81" s="15"/>
      <c r="T81" s="15"/>
      <c r="U81" s="15"/>
    </row>
    <row r="82" spans="1:21" ht="16.5" customHeight="1" x14ac:dyDescent="0.3">
      <c r="A82" s="3"/>
      <c r="B82" s="36" t="s">
        <v>21</v>
      </c>
      <c r="C82" s="19">
        <f t="shared" si="4"/>
        <v>2.222</v>
      </c>
      <c r="D82" s="6" t="s">
        <v>18</v>
      </c>
      <c r="E82" s="16">
        <v>1.6</v>
      </c>
      <c r="F82" s="37">
        <v>0.4</v>
      </c>
      <c r="G82" s="38">
        <f>(E82+((E83-E82)*F82))</f>
        <v>1.6</v>
      </c>
      <c r="H82" s="40">
        <f>$H$90</f>
        <v>7000</v>
      </c>
      <c r="I82" s="40">
        <f>H82/G82</f>
        <v>4375</v>
      </c>
      <c r="J82" s="40">
        <f>I82/C82</f>
        <v>1968.946894689469</v>
      </c>
      <c r="K82" s="41">
        <f>K$78</f>
        <v>1.9730000000000001</v>
      </c>
      <c r="L82" s="43">
        <f>((K82*J82)*60)/1000</f>
        <v>233.08393339333932</v>
      </c>
      <c r="M82" s="43">
        <f>L82*0.6213</f>
        <v>144.81504781728171</v>
      </c>
      <c r="N82" s="20"/>
      <c r="O82" s="15"/>
      <c r="P82" s="15"/>
      <c r="Q82" s="15"/>
      <c r="R82" s="15"/>
      <c r="S82" s="15"/>
      <c r="T82" s="15"/>
      <c r="U82" s="15"/>
    </row>
    <row r="83" spans="1:21" ht="16.5" customHeight="1" x14ac:dyDescent="0.3">
      <c r="A83" s="5"/>
      <c r="B83" s="36"/>
      <c r="C83" s="19">
        <f t="shared" si="4"/>
        <v>2.222</v>
      </c>
      <c r="D83" s="6" t="s">
        <v>19</v>
      </c>
      <c r="E83" s="16">
        <v>1.6</v>
      </c>
      <c r="F83" s="37"/>
      <c r="G83" s="38"/>
      <c r="H83" s="40"/>
      <c r="I83" s="40"/>
      <c r="J83" s="40"/>
      <c r="K83" s="42"/>
      <c r="L83" s="43"/>
      <c r="M83" s="43"/>
      <c r="N83" s="20"/>
      <c r="O83" s="15"/>
      <c r="P83" s="15"/>
      <c r="Q83" s="15"/>
      <c r="R83" s="15"/>
      <c r="S83" s="15"/>
      <c r="T83" s="15"/>
      <c r="U83" s="15"/>
    </row>
    <row r="84" spans="1:21" ht="16.5" customHeight="1" x14ac:dyDescent="0.3">
      <c r="A84" s="3"/>
      <c r="B84" s="36" t="s">
        <v>22</v>
      </c>
      <c r="C84" s="19">
        <f t="shared" si="4"/>
        <v>2.222</v>
      </c>
      <c r="D84" s="6" t="s">
        <v>18</v>
      </c>
      <c r="E84" s="16">
        <v>1.2</v>
      </c>
      <c r="F84" s="37">
        <v>0.65</v>
      </c>
      <c r="G84" s="38">
        <f>(E84+((E85-E84)*F84))</f>
        <v>1.2</v>
      </c>
      <c r="H84" s="40">
        <f>$H$90</f>
        <v>7000</v>
      </c>
      <c r="I84" s="40">
        <f>H84/G84</f>
        <v>5833.3333333333339</v>
      </c>
      <c r="J84" s="40">
        <f>I84/C84</f>
        <v>2625.2625262526258</v>
      </c>
      <c r="K84" s="41">
        <f>K$78</f>
        <v>1.9730000000000001</v>
      </c>
      <c r="L84" s="43">
        <f>((K84*J84)*60)/1000</f>
        <v>310.77857785778588</v>
      </c>
      <c r="M84" s="43">
        <f>L84*0.6213</f>
        <v>193.08673042304235</v>
      </c>
      <c r="N84" s="20"/>
      <c r="O84" s="15"/>
      <c r="P84" s="15"/>
      <c r="Q84" s="15"/>
      <c r="R84" s="15"/>
      <c r="S84" s="15"/>
      <c r="T84" s="15"/>
      <c r="U84" s="15"/>
    </row>
    <row r="85" spans="1:21" ht="16.5" customHeight="1" x14ac:dyDescent="0.3">
      <c r="A85" s="5"/>
      <c r="B85" s="36"/>
      <c r="C85" s="19">
        <f t="shared" si="4"/>
        <v>2.222</v>
      </c>
      <c r="D85" s="6" t="s">
        <v>19</v>
      </c>
      <c r="E85" s="16">
        <v>1.2</v>
      </c>
      <c r="F85" s="37"/>
      <c r="G85" s="38"/>
      <c r="H85" s="40"/>
      <c r="I85" s="40"/>
      <c r="J85" s="40"/>
      <c r="K85" s="42"/>
      <c r="L85" s="43"/>
      <c r="M85" s="43"/>
      <c r="N85" s="20"/>
      <c r="O85" s="15"/>
      <c r="P85" s="15"/>
      <c r="Q85" s="15"/>
      <c r="R85" s="15"/>
      <c r="S85" s="15"/>
      <c r="T85" s="15"/>
      <c r="U85" s="15"/>
    </row>
    <row r="86" spans="1:21" ht="16.5" customHeight="1" x14ac:dyDescent="0.3">
      <c r="A86" s="3"/>
      <c r="B86" s="36" t="s">
        <v>23</v>
      </c>
      <c r="C86" s="19">
        <f t="shared" si="4"/>
        <v>2.222</v>
      </c>
      <c r="D86" s="6" t="s">
        <v>18</v>
      </c>
      <c r="E86" s="16">
        <v>0.95</v>
      </c>
      <c r="F86" s="37">
        <v>0.85</v>
      </c>
      <c r="G86" s="38">
        <f>(E86+((E87-E86)*F86))</f>
        <v>0.95</v>
      </c>
      <c r="H86" s="40">
        <f>$H$90</f>
        <v>7000</v>
      </c>
      <c r="I86" s="40">
        <f>H86/G86</f>
        <v>7368.4210526315792</v>
      </c>
      <c r="J86" s="40">
        <f>I86/C86</f>
        <v>3316.1210857927899</v>
      </c>
      <c r="K86" s="41">
        <f>K$78</f>
        <v>1.9730000000000001</v>
      </c>
      <c r="L86" s="43">
        <f>((K86*J86)*60)/1000</f>
        <v>392.56241413615049</v>
      </c>
      <c r="M86" s="43">
        <f>L86*0.6213</f>
        <v>243.89902790279029</v>
      </c>
      <c r="N86" s="20"/>
      <c r="O86" s="15"/>
      <c r="P86" s="15"/>
      <c r="Q86" s="15"/>
      <c r="R86" s="15"/>
      <c r="S86" s="15"/>
      <c r="T86" s="15"/>
      <c r="U86" s="15"/>
    </row>
    <row r="87" spans="1:21" ht="16.5" customHeight="1" x14ac:dyDescent="0.3">
      <c r="A87" s="5"/>
      <c r="B87" s="36"/>
      <c r="C87" s="19">
        <f t="shared" si="4"/>
        <v>2.222</v>
      </c>
      <c r="D87" s="6" t="s">
        <v>19</v>
      </c>
      <c r="E87" s="16">
        <v>0.95</v>
      </c>
      <c r="F87" s="37"/>
      <c r="G87" s="38"/>
      <c r="H87" s="40"/>
      <c r="I87" s="40"/>
      <c r="J87" s="40"/>
      <c r="K87" s="42"/>
      <c r="L87" s="43"/>
      <c r="M87" s="43"/>
      <c r="N87" s="20"/>
      <c r="O87" s="15"/>
      <c r="P87" s="15"/>
      <c r="Q87" s="15"/>
      <c r="R87" s="15"/>
      <c r="S87" s="15"/>
      <c r="T87" s="15"/>
      <c r="U87" s="15"/>
    </row>
    <row r="88" spans="1:21" ht="16.5" customHeight="1" x14ac:dyDescent="0.3">
      <c r="A88" s="3"/>
      <c r="B88" s="36" t="s">
        <v>24</v>
      </c>
      <c r="C88" s="19">
        <f t="shared" si="4"/>
        <v>2.222</v>
      </c>
      <c r="D88" s="6" t="s">
        <v>18</v>
      </c>
      <c r="E88" s="16">
        <v>0.8</v>
      </c>
      <c r="F88" s="37">
        <v>1</v>
      </c>
      <c r="G88" s="38">
        <f>(E88+((E89-E88)*F88))</f>
        <v>0.8</v>
      </c>
      <c r="H88" s="40">
        <f>$H$90</f>
        <v>7000</v>
      </c>
      <c r="I88" s="40">
        <f>H88/G88</f>
        <v>8750</v>
      </c>
      <c r="J88" s="40">
        <f>I88/C88</f>
        <v>3937.893789378938</v>
      </c>
      <c r="K88" s="41">
        <f>K$78</f>
        <v>1.9730000000000001</v>
      </c>
      <c r="L88" s="43">
        <f>((K88*J88)*60)/1000</f>
        <v>466.16786678667864</v>
      </c>
      <c r="M88" s="43">
        <f>L88*0.6213</f>
        <v>289.63009563456342</v>
      </c>
      <c r="N88" s="20"/>
      <c r="O88" s="15"/>
      <c r="P88" s="15"/>
      <c r="Q88" s="15"/>
      <c r="R88" s="15"/>
      <c r="S88" s="15"/>
      <c r="T88" s="15"/>
      <c r="U88" s="15"/>
    </row>
    <row r="89" spans="1:21" ht="16.5" customHeight="1" x14ac:dyDescent="0.3">
      <c r="A89" s="5"/>
      <c r="B89" s="36"/>
      <c r="C89" s="19">
        <f t="shared" si="4"/>
        <v>2.222</v>
      </c>
      <c r="D89" s="6" t="s">
        <v>19</v>
      </c>
      <c r="E89" s="16">
        <v>0.8</v>
      </c>
      <c r="F89" s="37"/>
      <c r="G89" s="38"/>
      <c r="H89" s="40"/>
      <c r="I89" s="40"/>
      <c r="J89" s="40"/>
      <c r="K89" s="42"/>
      <c r="L89" s="43"/>
      <c r="M89" s="43"/>
      <c r="N89" s="20"/>
      <c r="O89" s="15"/>
      <c r="P89" s="15"/>
      <c r="Q89" s="15"/>
      <c r="R89" s="15"/>
      <c r="S89" s="15"/>
      <c r="T89" s="15"/>
      <c r="U89" s="15"/>
    </row>
    <row r="90" spans="1:21" ht="13.5" customHeight="1" x14ac:dyDescent="0.25">
      <c r="A90" s="3"/>
      <c r="B90" s="36" t="s">
        <v>44</v>
      </c>
      <c r="C90" s="19">
        <f t="shared" si="4"/>
        <v>2.222</v>
      </c>
      <c r="D90" s="6" t="s">
        <v>18</v>
      </c>
      <c r="E90" s="16">
        <v>0.69</v>
      </c>
      <c r="F90" s="37">
        <v>1</v>
      </c>
      <c r="G90" s="38">
        <f>(E90+((E91-E90)*F90))</f>
        <v>0.69</v>
      </c>
      <c r="H90" s="39">
        <v>7000</v>
      </c>
      <c r="I90" s="40">
        <f>H90/G90</f>
        <v>10144.927536231884</v>
      </c>
      <c r="J90" s="40">
        <f>I90/C90</f>
        <v>4565.6739587002176</v>
      </c>
      <c r="K90" s="41">
        <f>K$78</f>
        <v>1.9730000000000001</v>
      </c>
      <c r="L90" s="43">
        <f>((K90*J90)*60)/1000</f>
        <v>540.4844832309318</v>
      </c>
      <c r="M90" s="43">
        <f>L90*0.6213</f>
        <v>335.80300943137792</v>
      </c>
      <c r="N90" s="14"/>
      <c r="O90" s="30"/>
      <c r="P90" s="30"/>
      <c r="Q90" s="30"/>
      <c r="R90" s="30"/>
      <c r="S90" s="30"/>
      <c r="T90" s="30"/>
      <c r="U90" s="30"/>
    </row>
    <row r="91" spans="1:21" ht="15" customHeight="1" x14ac:dyDescent="0.25">
      <c r="A91" s="5"/>
      <c r="B91" s="36"/>
      <c r="C91" s="19">
        <f t="shared" si="4"/>
        <v>2.222</v>
      </c>
      <c r="D91" s="6" t="s">
        <v>19</v>
      </c>
      <c r="E91" s="16">
        <v>0.69</v>
      </c>
      <c r="F91" s="37"/>
      <c r="G91" s="38"/>
      <c r="H91" s="39"/>
      <c r="I91" s="40"/>
      <c r="J91" s="40"/>
      <c r="K91" s="42"/>
      <c r="L91" s="43"/>
      <c r="M91" s="43"/>
      <c r="N91" s="14"/>
      <c r="O91" s="30"/>
      <c r="P91" s="30"/>
      <c r="Q91" s="30"/>
      <c r="R91" s="30"/>
      <c r="S91" s="30"/>
      <c r="T91" s="30"/>
      <c r="U91" s="30"/>
    </row>
    <row r="92" spans="1:21" ht="15.75" x14ac:dyDescent="0.25">
      <c r="A92" s="5"/>
      <c r="B92" s="25"/>
      <c r="C92" s="25"/>
      <c r="D92" s="25"/>
      <c r="E92" s="25">
        <v>0</v>
      </c>
      <c r="F92" s="25"/>
      <c r="G92" s="25"/>
      <c r="H92" s="25"/>
      <c r="I92" s="25"/>
      <c r="J92" s="25"/>
      <c r="K92" s="25"/>
      <c r="L92" s="25"/>
      <c r="M92" s="25"/>
      <c r="N92" s="5"/>
      <c r="O92" s="30"/>
      <c r="P92" s="30"/>
      <c r="Q92" s="30"/>
      <c r="R92" s="30"/>
      <c r="S92" s="30"/>
      <c r="T92" s="30"/>
      <c r="U92" s="30"/>
    </row>
    <row r="93" spans="1:21" ht="15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30"/>
      <c r="P93" s="30"/>
      <c r="Q93" s="30"/>
      <c r="R93" s="30"/>
      <c r="S93" s="30"/>
      <c r="T93" s="30"/>
      <c r="U93" s="30"/>
    </row>
    <row r="94" spans="1:21" ht="15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30"/>
      <c r="P94" s="30"/>
      <c r="Q94" s="30"/>
      <c r="R94" s="30"/>
      <c r="S94" s="30"/>
      <c r="T94" s="30"/>
      <c r="U94" s="30"/>
    </row>
    <row r="95" spans="1:21" ht="15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30"/>
      <c r="P95" s="30"/>
      <c r="Q95" s="30"/>
      <c r="R95" s="30"/>
      <c r="S95" s="30"/>
      <c r="T95" s="30"/>
      <c r="U95" s="30"/>
    </row>
    <row r="96" spans="1:21" ht="15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30"/>
      <c r="P96" s="30"/>
      <c r="Q96" s="30"/>
      <c r="R96" s="30"/>
      <c r="S96" s="30"/>
      <c r="T96" s="30"/>
      <c r="U96" s="30"/>
    </row>
    <row r="97" spans="1:21" ht="15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30"/>
      <c r="P97" s="30"/>
      <c r="Q97" s="30"/>
      <c r="R97" s="30"/>
      <c r="S97" s="30"/>
      <c r="T97" s="30"/>
      <c r="U97" s="30"/>
    </row>
    <row r="98" spans="1:21" ht="15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30"/>
      <c r="P98" s="30"/>
      <c r="Q98" s="30"/>
      <c r="R98" s="30"/>
      <c r="S98" s="30"/>
      <c r="T98" s="30"/>
      <c r="U98" s="30"/>
    </row>
    <row r="99" spans="1:21" ht="15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30"/>
      <c r="P99" s="30"/>
      <c r="Q99" s="30"/>
      <c r="R99" s="30"/>
      <c r="S99" s="30"/>
      <c r="T99" s="30"/>
      <c r="U99" s="30"/>
    </row>
    <row r="100" spans="1:21" ht="15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30"/>
      <c r="P100" s="30"/>
      <c r="Q100" s="30"/>
      <c r="R100" s="30"/>
      <c r="S100" s="30"/>
      <c r="T100" s="30"/>
      <c r="U100" s="30"/>
    </row>
    <row r="101" spans="1:21" ht="15.7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30"/>
      <c r="P101" s="30"/>
      <c r="Q101" s="30"/>
      <c r="R101" s="30"/>
      <c r="S101" s="30"/>
      <c r="T101" s="30"/>
      <c r="U101" s="30"/>
    </row>
    <row r="102" spans="1:21" ht="15.7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30"/>
      <c r="P102" s="30"/>
      <c r="Q102" s="30"/>
      <c r="R102" s="30"/>
      <c r="S102" s="30"/>
      <c r="T102" s="30"/>
      <c r="U102" s="30"/>
    </row>
    <row r="103" spans="1:21" ht="15.7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30"/>
      <c r="P103" s="30"/>
      <c r="Q103" s="30"/>
      <c r="R103" s="30"/>
      <c r="S103" s="30"/>
      <c r="T103" s="30"/>
      <c r="U103" s="30"/>
    </row>
    <row r="104" spans="1:21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30"/>
      <c r="P104" s="30"/>
      <c r="Q104" s="30"/>
      <c r="R104" s="30"/>
      <c r="S104" s="30"/>
      <c r="T104" s="30"/>
      <c r="U104" s="30"/>
    </row>
    <row r="105" spans="1:21" ht="15.7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0"/>
      <c r="P105" s="30"/>
      <c r="Q105" s="30"/>
      <c r="R105" s="30"/>
      <c r="S105" s="30"/>
      <c r="T105" s="30"/>
      <c r="U105" s="30"/>
    </row>
    <row r="106" spans="1:21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30"/>
      <c r="P106" s="30"/>
      <c r="Q106" s="30"/>
      <c r="R106" s="30"/>
      <c r="S106" s="30"/>
      <c r="T106" s="30"/>
      <c r="U106" s="30"/>
    </row>
    <row r="107" spans="1:21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30"/>
      <c r="P107" s="30"/>
      <c r="Q107" s="30"/>
      <c r="R107" s="30"/>
      <c r="S107" s="30"/>
      <c r="T107" s="30"/>
      <c r="U107" s="30"/>
    </row>
    <row r="108" spans="1:21" ht="15.7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30"/>
      <c r="P108" s="30"/>
      <c r="Q108" s="30"/>
      <c r="R108" s="30"/>
      <c r="S108" s="30"/>
      <c r="T108" s="30"/>
      <c r="U108" s="30"/>
    </row>
    <row r="109" spans="1:21" ht="15.7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30"/>
      <c r="P109" s="30"/>
      <c r="Q109" s="30"/>
      <c r="R109" s="30"/>
      <c r="S109" s="30"/>
      <c r="T109" s="30"/>
      <c r="U109" s="30"/>
    </row>
    <row r="110" spans="1:21" ht="15.7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0"/>
      <c r="P110" s="30"/>
      <c r="Q110" s="30"/>
      <c r="R110" s="30"/>
      <c r="S110" s="30"/>
      <c r="T110" s="30"/>
      <c r="U110" s="30"/>
    </row>
    <row r="111" spans="1:21" ht="15.7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0"/>
      <c r="P111" s="30"/>
      <c r="Q111" s="30"/>
      <c r="R111" s="30"/>
      <c r="S111" s="30"/>
      <c r="T111" s="30"/>
      <c r="U111" s="30"/>
    </row>
    <row r="112" spans="1:21" ht="15.7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0"/>
      <c r="P112" s="30"/>
      <c r="Q112" s="30"/>
      <c r="R112" s="30"/>
      <c r="S112" s="30"/>
      <c r="T112" s="30"/>
      <c r="U112" s="30"/>
    </row>
    <row r="113" spans="1:21" ht="15.7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0"/>
      <c r="P113" s="30"/>
      <c r="Q113" s="30"/>
      <c r="R113" s="30"/>
      <c r="S113" s="30"/>
      <c r="T113" s="30"/>
      <c r="U113" s="30"/>
    </row>
    <row r="114" spans="1:21" ht="15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30"/>
      <c r="P114" s="30"/>
      <c r="Q114" s="30"/>
      <c r="R114" s="30"/>
      <c r="S114" s="30"/>
      <c r="T114" s="30"/>
      <c r="U114" s="30"/>
    </row>
    <row r="115" spans="1:21" ht="15.7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30"/>
      <c r="P115" s="30"/>
      <c r="Q115" s="30"/>
      <c r="R115" s="30"/>
      <c r="S115" s="30"/>
      <c r="T115" s="30"/>
      <c r="U115" s="30"/>
    </row>
    <row r="116" spans="1:21" ht="15.7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0"/>
      <c r="P116" s="30"/>
      <c r="Q116" s="30"/>
      <c r="R116" s="30"/>
      <c r="S116" s="30"/>
      <c r="T116" s="30"/>
      <c r="U116" s="30"/>
    </row>
    <row r="117" spans="1:21" ht="15.7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0"/>
      <c r="P117" s="30"/>
      <c r="Q117" s="30"/>
      <c r="R117" s="30"/>
      <c r="S117" s="30"/>
      <c r="T117" s="30"/>
      <c r="U117" s="30"/>
    </row>
    <row r="118" spans="1:21" ht="15.7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30"/>
      <c r="P118" s="30"/>
      <c r="Q118" s="30"/>
      <c r="R118" s="30"/>
      <c r="S118" s="30"/>
      <c r="T118" s="30"/>
      <c r="U118" s="30"/>
    </row>
    <row r="119" spans="1:21" ht="15.7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30"/>
      <c r="P119" s="30"/>
      <c r="Q119" s="30"/>
      <c r="R119" s="30"/>
      <c r="S119" s="30"/>
      <c r="T119" s="30"/>
      <c r="U119" s="30"/>
    </row>
    <row r="120" spans="1:21" ht="15.7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30"/>
      <c r="P120" s="30"/>
      <c r="Q120" s="30"/>
      <c r="R120" s="30"/>
      <c r="S120" s="30"/>
      <c r="T120" s="30"/>
      <c r="U120" s="30"/>
    </row>
    <row r="121" spans="1:21" ht="15.7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30"/>
      <c r="P121" s="30"/>
      <c r="Q121" s="30"/>
      <c r="R121" s="30"/>
      <c r="S121" s="30"/>
      <c r="T121" s="30"/>
      <c r="U121" s="30"/>
    </row>
    <row r="122" spans="1:21" ht="15.7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30"/>
      <c r="P122" s="30"/>
      <c r="Q122" s="30"/>
      <c r="R122" s="30"/>
      <c r="S122" s="30"/>
      <c r="T122" s="30"/>
      <c r="U122" s="30"/>
    </row>
    <row r="123" spans="1:21" ht="15.7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30"/>
      <c r="P123" s="30"/>
      <c r="Q123" s="30"/>
      <c r="R123" s="30"/>
      <c r="S123" s="30"/>
      <c r="T123" s="30"/>
      <c r="U123" s="30"/>
    </row>
    <row r="124" spans="1:21" ht="15.7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30"/>
      <c r="P124" s="30"/>
      <c r="Q124" s="30"/>
      <c r="R124" s="30"/>
      <c r="S124" s="30"/>
      <c r="T124" s="30"/>
      <c r="U124" s="30"/>
    </row>
    <row r="125" spans="1:21" ht="15.7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30"/>
      <c r="P125" s="30"/>
      <c r="Q125" s="30"/>
      <c r="R125" s="30"/>
      <c r="S125" s="30"/>
      <c r="T125" s="30"/>
      <c r="U125" s="30"/>
    </row>
    <row r="126" spans="1:21" ht="15.7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30"/>
      <c r="P126" s="30"/>
      <c r="Q126" s="30"/>
      <c r="R126" s="30"/>
      <c r="S126" s="30"/>
      <c r="T126" s="30"/>
      <c r="U126" s="30"/>
    </row>
    <row r="127" spans="1:21" ht="15.7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0"/>
      <c r="P127" s="30"/>
      <c r="Q127" s="30"/>
      <c r="R127" s="30"/>
      <c r="S127" s="30"/>
      <c r="T127" s="30"/>
      <c r="U127" s="30"/>
    </row>
    <row r="128" spans="1:21" ht="15.7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30"/>
      <c r="P128" s="30"/>
      <c r="Q128" s="30"/>
      <c r="R128" s="30"/>
      <c r="S128" s="30"/>
      <c r="T128" s="30"/>
      <c r="U128" s="30"/>
    </row>
    <row r="129" spans="1:21" ht="15.7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30"/>
      <c r="P129" s="30"/>
      <c r="Q129" s="30"/>
      <c r="R129" s="30"/>
      <c r="S129" s="30"/>
      <c r="T129" s="30"/>
      <c r="U129" s="30"/>
    </row>
    <row r="130" spans="1:21" ht="15.7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0"/>
      <c r="P130" s="30"/>
      <c r="Q130" s="30"/>
      <c r="R130" s="30"/>
      <c r="S130" s="30"/>
      <c r="T130" s="30"/>
      <c r="U130" s="30"/>
    </row>
    <row r="131" spans="1:21" ht="15.7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30"/>
      <c r="P131" s="30"/>
      <c r="Q131" s="30"/>
      <c r="R131" s="30"/>
      <c r="S131" s="30"/>
      <c r="T131" s="30"/>
      <c r="U131" s="30"/>
    </row>
    <row r="132" spans="1:21" ht="15.7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30"/>
      <c r="P132" s="30"/>
      <c r="Q132" s="30"/>
      <c r="R132" s="30"/>
      <c r="S132" s="30"/>
      <c r="T132" s="30"/>
      <c r="U132" s="30"/>
    </row>
    <row r="133" spans="1:21" ht="15.7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30"/>
      <c r="P133" s="30"/>
      <c r="Q133" s="30"/>
      <c r="R133" s="30"/>
      <c r="S133" s="30"/>
      <c r="T133" s="30"/>
      <c r="U133" s="30"/>
    </row>
    <row r="134" spans="1:21" ht="15.7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30"/>
      <c r="P134" s="30"/>
      <c r="Q134" s="30"/>
      <c r="R134" s="30"/>
      <c r="S134" s="30"/>
      <c r="T134" s="30"/>
      <c r="U134" s="30"/>
    </row>
    <row r="135" spans="1:21" ht="15.7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30"/>
      <c r="P135" s="30"/>
      <c r="Q135" s="30"/>
      <c r="R135" s="30"/>
      <c r="S135" s="30"/>
      <c r="T135" s="30"/>
      <c r="U135" s="30"/>
    </row>
    <row r="136" spans="1:21" ht="15.7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30"/>
      <c r="P136" s="30"/>
      <c r="Q136" s="30"/>
      <c r="R136" s="30"/>
      <c r="S136" s="30"/>
      <c r="T136" s="30"/>
      <c r="U136" s="30"/>
    </row>
    <row r="137" spans="1:21" ht="15.7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30"/>
      <c r="P137" s="30"/>
      <c r="Q137" s="30"/>
      <c r="R137" s="30"/>
      <c r="S137" s="30"/>
      <c r="T137" s="30"/>
      <c r="U137" s="30"/>
    </row>
    <row r="138" spans="1:21" ht="15.7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30"/>
      <c r="P138" s="30"/>
      <c r="Q138" s="30"/>
      <c r="R138" s="30"/>
      <c r="S138" s="30"/>
      <c r="T138" s="30"/>
      <c r="U138" s="30"/>
    </row>
    <row r="139" spans="1:21" ht="15.7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30"/>
      <c r="P139" s="30"/>
      <c r="Q139" s="30"/>
      <c r="R139" s="30"/>
      <c r="S139" s="30"/>
      <c r="T139" s="30"/>
      <c r="U139" s="30"/>
    </row>
    <row r="140" spans="1:21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30"/>
      <c r="P140" s="30"/>
      <c r="Q140" s="30"/>
      <c r="R140" s="30"/>
      <c r="S140" s="30"/>
      <c r="T140" s="30"/>
      <c r="U140" s="30"/>
    </row>
    <row r="141" spans="1:21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30"/>
      <c r="P141" s="30"/>
      <c r="Q141" s="30"/>
      <c r="R141" s="30"/>
      <c r="S141" s="30"/>
      <c r="T141" s="30"/>
      <c r="U141" s="30"/>
    </row>
    <row r="142" spans="1:21" ht="15.7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30"/>
      <c r="P142" s="30"/>
      <c r="Q142" s="30"/>
      <c r="R142" s="30"/>
      <c r="S142" s="30"/>
      <c r="T142" s="30"/>
      <c r="U142" s="30"/>
    </row>
  </sheetData>
  <mergeCells count="343">
    <mergeCell ref="B1:C1"/>
    <mergeCell ref="B2:F2"/>
    <mergeCell ref="G2:M2"/>
    <mergeCell ref="B3:G3"/>
    <mergeCell ref="H3:M3"/>
    <mergeCell ref="B5:B6"/>
    <mergeCell ref="F5:F6"/>
    <mergeCell ref="G5:G6"/>
    <mergeCell ref="H5:H6"/>
    <mergeCell ref="I5:I6"/>
    <mergeCell ref="J5:J6"/>
    <mergeCell ref="K5:K6"/>
    <mergeCell ref="L5:L6"/>
    <mergeCell ref="M5:M6"/>
    <mergeCell ref="B7:B8"/>
    <mergeCell ref="F7:F8"/>
    <mergeCell ref="G7:G8"/>
    <mergeCell ref="H7:H8"/>
    <mergeCell ref="I7:I8"/>
    <mergeCell ref="J7:J8"/>
    <mergeCell ref="K7:K8"/>
    <mergeCell ref="L7:L8"/>
    <mergeCell ref="M7:M8"/>
    <mergeCell ref="B9:B10"/>
    <mergeCell ref="F9:F10"/>
    <mergeCell ref="G9:G10"/>
    <mergeCell ref="H9:H10"/>
    <mergeCell ref="I9:I10"/>
    <mergeCell ref="J9:J10"/>
    <mergeCell ref="K9:K10"/>
    <mergeCell ref="L9:L10"/>
    <mergeCell ref="M9:M10"/>
    <mergeCell ref="B11:B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F13:F14"/>
    <mergeCell ref="G13:G14"/>
    <mergeCell ref="H13:H14"/>
    <mergeCell ref="I13:I14"/>
    <mergeCell ref="J13:J14"/>
    <mergeCell ref="K13:K14"/>
    <mergeCell ref="L13:L14"/>
    <mergeCell ref="M13:M14"/>
    <mergeCell ref="B15:B16"/>
    <mergeCell ref="F15:F16"/>
    <mergeCell ref="G15:G16"/>
    <mergeCell ref="H15:H16"/>
    <mergeCell ref="I15:I16"/>
    <mergeCell ref="J15:J16"/>
    <mergeCell ref="K15:K16"/>
    <mergeCell ref="L15:L16"/>
    <mergeCell ref="M15:M16"/>
    <mergeCell ref="B18:G18"/>
    <mergeCell ref="H18:M18"/>
    <mergeCell ref="B20:B21"/>
    <mergeCell ref="F20:F21"/>
    <mergeCell ref="G20:G21"/>
    <mergeCell ref="H20:H21"/>
    <mergeCell ref="I20:I21"/>
    <mergeCell ref="J20:J21"/>
    <mergeCell ref="K20:K21"/>
    <mergeCell ref="L20:L21"/>
    <mergeCell ref="M20:M21"/>
    <mergeCell ref="B22:B23"/>
    <mergeCell ref="F22:F23"/>
    <mergeCell ref="G22:G23"/>
    <mergeCell ref="H22:H23"/>
    <mergeCell ref="I22:I23"/>
    <mergeCell ref="J22:J23"/>
    <mergeCell ref="K22:K23"/>
    <mergeCell ref="L22:L23"/>
    <mergeCell ref="M22:M23"/>
    <mergeCell ref="B24:B25"/>
    <mergeCell ref="F24:F25"/>
    <mergeCell ref="G24:G25"/>
    <mergeCell ref="H24:H25"/>
    <mergeCell ref="I24:I25"/>
    <mergeCell ref="J24:J25"/>
    <mergeCell ref="K24:K25"/>
    <mergeCell ref="L24:L25"/>
    <mergeCell ref="M24:M25"/>
    <mergeCell ref="B26:B27"/>
    <mergeCell ref="F26:F27"/>
    <mergeCell ref="G26:G27"/>
    <mergeCell ref="H26:H27"/>
    <mergeCell ref="I26:I27"/>
    <mergeCell ref="J26:J27"/>
    <mergeCell ref="K26:K27"/>
    <mergeCell ref="L26:L27"/>
    <mergeCell ref="M26:M27"/>
    <mergeCell ref="B28:B29"/>
    <mergeCell ref="F28:F29"/>
    <mergeCell ref="G28:G29"/>
    <mergeCell ref="H28:H29"/>
    <mergeCell ref="I28:I29"/>
    <mergeCell ref="J28:J29"/>
    <mergeCell ref="K28:K29"/>
    <mergeCell ref="L28:L29"/>
    <mergeCell ref="M28:M29"/>
    <mergeCell ref="B30:B31"/>
    <mergeCell ref="F30:F31"/>
    <mergeCell ref="G30:G31"/>
    <mergeCell ref="H30:H31"/>
    <mergeCell ref="I30:I31"/>
    <mergeCell ref="J30:J31"/>
    <mergeCell ref="K30:K31"/>
    <mergeCell ref="L30:L31"/>
    <mergeCell ref="M30:M31"/>
    <mergeCell ref="B32:E32"/>
    <mergeCell ref="B33:G33"/>
    <mergeCell ref="H33:M33"/>
    <mergeCell ref="B35:B36"/>
    <mergeCell ref="F35:F36"/>
    <mergeCell ref="G35:G36"/>
    <mergeCell ref="H35:H36"/>
    <mergeCell ref="I35:I36"/>
    <mergeCell ref="J35:J36"/>
    <mergeCell ref="K35:K36"/>
    <mergeCell ref="L35:L36"/>
    <mergeCell ref="M35:M36"/>
    <mergeCell ref="B37:B38"/>
    <mergeCell ref="F37:F38"/>
    <mergeCell ref="G37:G38"/>
    <mergeCell ref="H37:H38"/>
    <mergeCell ref="I37:I38"/>
    <mergeCell ref="J37:J38"/>
    <mergeCell ref="K37:K38"/>
    <mergeCell ref="L37:L38"/>
    <mergeCell ref="M37:M38"/>
    <mergeCell ref="B39:B40"/>
    <mergeCell ref="F39:F40"/>
    <mergeCell ref="G39:G40"/>
    <mergeCell ref="H39:H40"/>
    <mergeCell ref="I39:I40"/>
    <mergeCell ref="J39:J40"/>
    <mergeCell ref="K39:K40"/>
    <mergeCell ref="L39:L40"/>
    <mergeCell ref="M39:M40"/>
    <mergeCell ref="B41:B42"/>
    <mergeCell ref="F41:F42"/>
    <mergeCell ref="G41:G42"/>
    <mergeCell ref="H41:H42"/>
    <mergeCell ref="I41:I42"/>
    <mergeCell ref="J41:J42"/>
    <mergeCell ref="K41:K42"/>
    <mergeCell ref="L41:L42"/>
    <mergeCell ref="M41:M42"/>
    <mergeCell ref="B43:B44"/>
    <mergeCell ref="F43:F44"/>
    <mergeCell ref="G43:G44"/>
    <mergeCell ref="H43:H44"/>
    <mergeCell ref="I43:I44"/>
    <mergeCell ref="J43:J44"/>
    <mergeCell ref="K43:K44"/>
    <mergeCell ref="L43:L44"/>
    <mergeCell ref="M43:M44"/>
    <mergeCell ref="B45:B46"/>
    <mergeCell ref="F45:F46"/>
    <mergeCell ref="G45:G46"/>
    <mergeCell ref="H45:H46"/>
    <mergeCell ref="I45:I46"/>
    <mergeCell ref="J45:J46"/>
    <mergeCell ref="K45:K46"/>
    <mergeCell ref="L45:L46"/>
    <mergeCell ref="M45:M46"/>
    <mergeCell ref="B47:F47"/>
    <mergeCell ref="B48:G48"/>
    <mergeCell ref="H48:M48"/>
    <mergeCell ref="B50:B51"/>
    <mergeCell ref="F50:F51"/>
    <mergeCell ref="G50:G51"/>
    <mergeCell ref="H50:H51"/>
    <mergeCell ref="I50:I51"/>
    <mergeCell ref="J50:J51"/>
    <mergeCell ref="K50:K51"/>
    <mergeCell ref="L50:L51"/>
    <mergeCell ref="M50:M51"/>
    <mergeCell ref="B52:B53"/>
    <mergeCell ref="F52:F53"/>
    <mergeCell ref="G52:G53"/>
    <mergeCell ref="H52:H53"/>
    <mergeCell ref="I52:I53"/>
    <mergeCell ref="J52:J53"/>
    <mergeCell ref="K52:K53"/>
    <mergeCell ref="L52:L53"/>
    <mergeCell ref="M52:M53"/>
    <mergeCell ref="B54:B55"/>
    <mergeCell ref="F54:F55"/>
    <mergeCell ref="G54:G55"/>
    <mergeCell ref="H54:H55"/>
    <mergeCell ref="I54:I55"/>
    <mergeCell ref="J54:J55"/>
    <mergeCell ref="K54:K55"/>
    <mergeCell ref="L54:L55"/>
    <mergeCell ref="M54:M55"/>
    <mergeCell ref="B56:B57"/>
    <mergeCell ref="F56:F57"/>
    <mergeCell ref="G56:G57"/>
    <mergeCell ref="H56:H57"/>
    <mergeCell ref="I56:I57"/>
    <mergeCell ref="J56:J57"/>
    <mergeCell ref="K56:K57"/>
    <mergeCell ref="L56:L57"/>
    <mergeCell ref="M56:M57"/>
    <mergeCell ref="B58:B59"/>
    <mergeCell ref="F58:F59"/>
    <mergeCell ref="G58:G59"/>
    <mergeCell ref="H58:H59"/>
    <mergeCell ref="I58:I59"/>
    <mergeCell ref="J58:J59"/>
    <mergeCell ref="K58:K59"/>
    <mergeCell ref="L58:L59"/>
    <mergeCell ref="M58:M59"/>
    <mergeCell ref="B60:B61"/>
    <mergeCell ref="F60:F61"/>
    <mergeCell ref="G60:G61"/>
    <mergeCell ref="H60:H61"/>
    <mergeCell ref="I60:I61"/>
    <mergeCell ref="J60:J61"/>
    <mergeCell ref="K60:K61"/>
    <mergeCell ref="L60:L61"/>
    <mergeCell ref="M60:M61"/>
    <mergeCell ref="B62:C62"/>
    <mergeCell ref="B63:G63"/>
    <mergeCell ref="H63:M63"/>
    <mergeCell ref="B65:B66"/>
    <mergeCell ref="F65:F66"/>
    <mergeCell ref="G65:G66"/>
    <mergeCell ref="H65:H66"/>
    <mergeCell ref="I65:I66"/>
    <mergeCell ref="J65:J66"/>
    <mergeCell ref="K65:K66"/>
    <mergeCell ref="L65:L66"/>
    <mergeCell ref="M65:M66"/>
    <mergeCell ref="B67:B68"/>
    <mergeCell ref="F67:F68"/>
    <mergeCell ref="G67:G68"/>
    <mergeCell ref="H67:H68"/>
    <mergeCell ref="I67:I68"/>
    <mergeCell ref="J67:J68"/>
    <mergeCell ref="K67:K68"/>
    <mergeCell ref="L67:L68"/>
    <mergeCell ref="M67:M68"/>
    <mergeCell ref="B69:B70"/>
    <mergeCell ref="F69:F70"/>
    <mergeCell ref="G69:G70"/>
    <mergeCell ref="H69:H70"/>
    <mergeCell ref="I69:I70"/>
    <mergeCell ref="J69:J70"/>
    <mergeCell ref="K69:K70"/>
    <mergeCell ref="L69:L70"/>
    <mergeCell ref="M69:M70"/>
    <mergeCell ref="B71:B72"/>
    <mergeCell ref="F71:F72"/>
    <mergeCell ref="G71:G72"/>
    <mergeCell ref="H71:H72"/>
    <mergeCell ref="I71:I72"/>
    <mergeCell ref="J71:J72"/>
    <mergeCell ref="K71:K72"/>
    <mergeCell ref="L71:L72"/>
    <mergeCell ref="M71:M72"/>
    <mergeCell ref="B73:B74"/>
    <mergeCell ref="F73:F74"/>
    <mergeCell ref="G73:G74"/>
    <mergeCell ref="H73:H74"/>
    <mergeCell ref="I73:I74"/>
    <mergeCell ref="J73:J74"/>
    <mergeCell ref="K73:K74"/>
    <mergeCell ref="L73:L74"/>
    <mergeCell ref="M73:M74"/>
    <mergeCell ref="B75:E75"/>
    <mergeCell ref="B76:G76"/>
    <mergeCell ref="H76:M76"/>
    <mergeCell ref="B78:B79"/>
    <mergeCell ref="F78:F79"/>
    <mergeCell ref="G78:G79"/>
    <mergeCell ref="H78:H79"/>
    <mergeCell ref="I78:I79"/>
    <mergeCell ref="J78:J79"/>
    <mergeCell ref="K78:K79"/>
    <mergeCell ref="L78:L79"/>
    <mergeCell ref="M78:M79"/>
    <mergeCell ref="B80:B81"/>
    <mergeCell ref="F80:F81"/>
    <mergeCell ref="G80:G81"/>
    <mergeCell ref="H80:H81"/>
    <mergeCell ref="I80:I81"/>
    <mergeCell ref="J80:J81"/>
    <mergeCell ref="K80:K81"/>
    <mergeCell ref="L80:L81"/>
    <mergeCell ref="M80:M81"/>
    <mergeCell ref="B82:B83"/>
    <mergeCell ref="F82:F83"/>
    <mergeCell ref="G82:G83"/>
    <mergeCell ref="H82:H83"/>
    <mergeCell ref="I82:I83"/>
    <mergeCell ref="J82:J83"/>
    <mergeCell ref="K82:K83"/>
    <mergeCell ref="L82:L83"/>
    <mergeCell ref="M82:M83"/>
    <mergeCell ref="B84:B85"/>
    <mergeCell ref="F84:F85"/>
    <mergeCell ref="G84:G85"/>
    <mergeCell ref="H84:H85"/>
    <mergeCell ref="I84:I85"/>
    <mergeCell ref="J84:J85"/>
    <mergeCell ref="K84:K85"/>
    <mergeCell ref="L84:L85"/>
    <mergeCell ref="M84:M85"/>
    <mergeCell ref="B86:B87"/>
    <mergeCell ref="F86:F87"/>
    <mergeCell ref="G86:G87"/>
    <mergeCell ref="H86:H87"/>
    <mergeCell ref="I86:I87"/>
    <mergeCell ref="J86:J87"/>
    <mergeCell ref="K86:K87"/>
    <mergeCell ref="L86:L87"/>
    <mergeCell ref="M86:M87"/>
    <mergeCell ref="B88:B89"/>
    <mergeCell ref="F88:F89"/>
    <mergeCell ref="G88:G89"/>
    <mergeCell ref="H88:H89"/>
    <mergeCell ref="I88:I89"/>
    <mergeCell ref="J88:J89"/>
    <mergeCell ref="K88:K89"/>
    <mergeCell ref="L88:L89"/>
    <mergeCell ref="M88:M89"/>
    <mergeCell ref="B90:B91"/>
    <mergeCell ref="F90:F91"/>
    <mergeCell ref="G90:G91"/>
    <mergeCell ref="H90:H91"/>
    <mergeCell ref="I90:I91"/>
    <mergeCell ref="J90:J91"/>
    <mergeCell ref="K90:K91"/>
    <mergeCell ref="L90:L91"/>
    <mergeCell ref="M90:M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GearBox Setting</vt:lpstr>
      <vt:lpstr>Copy of Copy of GearBox Setting</vt:lpstr>
      <vt:lpstr>NamedRange1</vt:lpstr>
      <vt:lpstr>NamedRange2</vt:lpstr>
      <vt:lpstr>NamedRange3</vt:lpstr>
      <vt:lpstr>NamedRange4</vt:lpstr>
      <vt:lpstr>NamedRange5</vt:lpstr>
      <vt:lpstr>NamedRange6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Parth</dc:creator>
  <cp:lastModifiedBy>User</cp:lastModifiedBy>
  <dcterms:created xsi:type="dcterms:W3CDTF">2014-02-01T15:19:39Z</dcterms:created>
  <dcterms:modified xsi:type="dcterms:W3CDTF">2014-02-01T21:10:02Z</dcterms:modified>
</cp:coreProperties>
</file>